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83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<sst xmlns="http://schemas.openxmlformats.org/spreadsheetml/2006/main" count="831" uniqueCount="244">
  <si>
    <t>Подпрограмма 2 Развитие системы защиты прав потребителей в Бокситогорском муниципальном районе Ленинградской области на 2015-2017 годы</t>
  </si>
  <si>
    <r>
      <t xml:space="preserve">Мероприятие подпрограммы 2 </t>
    </r>
    <r>
      <rPr>
        <sz val="10"/>
        <rFont val="Times New Roman"/>
        <family val="1"/>
      </rPr>
      <t xml:space="preserve">Создание и обеспечение деятельности информационно-консультационного центра по вопросам защиты прав потребителей </t>
    </r>
  </si>
  <si>
    <t>Подпрограмма 3 "Общество и власть на 2014-2016 годы"</t>
  </si>
  <si>
    <r>
      <t>Мероприятие подпрограммы 3</t>
    </r>
    <r>
      <rPr>
        <sz val="10"/>
        <rFont val="Times New Roman"/>
        <family val="1"/>
      </rPr>
      <t xml:space="preserve"> Предоставление субсидий юридическим лицам в сфере средств массовой информации Бокситогорского муниципального района в связи с производством газеты "Новый путь" </t>
    </r>
  </si>
  <si>
    <t>Подпрограмма 4 Поддержка социально ориентированных некоммерческих организаций</t>
  </si>
  <si>
    <r>
      <t>Мероприятие подпрограммы 4</t>
    </r>
    <r>
      <rPr>
        <sz val="10"/>
        <rFont val="Times New Roman"/>
        <family val="1"/>
      </rPr>
      <t xml:space="preserve"> Поддержка социально-ориентированных некоммерческих организаций </t>
    </r>
  </si>
  <si>
    <t>Содержание автомобильных дорог общего пользования на территории Бокситогорского муниципального района                           на 2015-2017 годы</t>
  </si>
  <si>
    <r>
      <t xml:space="preserve">Мероприятие 1 </t>
    </r>
    <r>
      <rPr>
        <sz val="10"/>
        <rFont val="Times New Roman"/>
        <family val="1"/>
      </rPr>
      <t>Ремонт участка дороги общего пользования местного значения (объездной дороги г.Бокситогорска от Южного шоссе  до восточной границы гражданского кладбища)</t>
    </r>
  </si>
  <si>
    <r>
      <t xml:space="preserve">Мероприятие 2  </t>
    </r>
    <r>
      <rPr>
        <sz val="10"/>
        <rFont val="Times New Roman"/>
        <family val="1"/>
      </rPr>
      <t>Ремонт участка дороги общего пользования местного значения (подъезд к д.Мошня)</t>
    </r>
  </si>
  <si>
    <r>
      <t xml:space="preserve">Мероприятие 3 </t>
    </r>
    <r>
      <rPr>
        <sz val="10"/>
        <rFont val="Times New Roman"/>
        <family val="1"/>
      </rPr>
      <t>Ремонт участка дороги общего пользования местного значения Сидорово-Красноборский-Саньков-Красный Бор- Корвала (от моста через р.Лижма до.д.Корвала)</t>
    </r>
  </si>
  <si>
    <r>
      <t xml:space="preserve">Мероприятие 4 </t>
    </r>
    <r>
      <rPr>
        <sz val="10"/>
        <rFont val="Times New Roman"/>
        <family val="1"/>
      </rPr>
      <t>Ремонт участков дороги общего пользования местного значения Сегла - Горка</t>
    </r>
  </si>
  <si>
    <r>
      <t xml:space="preserve">Мероприятие 5 </t>
    </r>
    <r>
      <rPr>
        <sz val="10"/>
        <rFont val="Times New Roman"/>
        <family val="1"/>
      </rPr>
      <t xml:space="preserve">Предоставление иных межбюджетных трансфертов бюджетам муниципальных образований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 </t>
    </r>
  </si>
  <si>
    <t>Итого по программам Бокситогорского муниципального района</t>
  </si>
  <si>
    <t xml:space="preserve"> Отчет о выполнении муниципальных программ Бокситогорского муниципального района за январь-июнь 2015 года</t>
  </si>
  <si>
    <t>Наименования подпрограммы, мероприятия (с указанием порядкового номера)</t>
  </si>
  <si>
    <t>Источники финансирования</t>
  </si>
  <si>
    <t>за январь - июнь 2015 года</t>
  </si>
  <si>
    <r>
      <t xml:space="preserve">Планируемый объем финансирования </t>
    </r>
    <r>
      <rPr>
        <b/>
        <sz val="10"/>
        <rFont val="Times New Roman"/>
        <family val="1"/>
      </rPr>
      <t xml:space="preserve">
на 2015 год (тыс. руб.)</t>
    </r>
  </si>
  <si>
    <t>Профинан-сировано (тыс. руб.)</t>
  </si>
  <si>
    <t>Выполнено (тыс. руб.)</t>
  </si>
  <si>
    <t xml:space="preserve">Степень выполнения мероприятия </t>
  </si>
  <si>
    <t xml:space="preserve">Социальная поддержка отдельных категорий граждан в Бокситогорском районе Ленинградской области </t>
  </si>
  <si>
    <t>муниципальный заказчик</t>
  </si>
  <si>
    <t>администрация Бокситогорского муниципального района</t>
  </si>
  <si>
    <t>ответственный исполнитель</t>
  </si>
  <si>
    <t>комитет социальной защиты населения администрации Бокситогорского муниципального района</t>
  </si>
  <si>
    <t>Подпрограмма 1 Развитие мер социальной поддержки отдельных категорий граждан</t>
  </si>
  <si>
    <t>Итого</t>
  </si>
  <si>
    <t>Средства федерального бюджета</t>
  </si>
  <si>
    <t>Средства бюджета Ленинградской области</t>
  </si>
  <si>
    <t>Средства бюджета БМР, БГП</t>
  </si>
  <si>
    <r>
      <t>Мероприятие 1 подпрограммы 1</t>
    </r>
    <r>
      <rPr>
        <sz val="10"/>
        <rFont val="Times New Roman"/>
        <family val="1"/>
      </rPr>
      <t xml:space="preserve"> Выплата социального пособия и возмещение расходов на погребение</t>
    </r>
  </si>
  <si>
    <r>
      <t>Мероприятие 2 подпрограммы 1</t>
    </r>
    <r>
      <rPr>
        <sz val="10"/>
        <rFont val="Times New Roman"/>
        <family val="1"/>
      </rPr>
      <t xml:space="preserve"> Меры социальной поддержки ветеранов труда по оплате жилья и коммунальных услуг</t>
    </r>
  </si>
  <si>
    <r>
      <t>Мероприятие 3 подпрограммы 1</t>
    </r>
    <r>
      <rPr>
        <sz val="10"/>
        <rFont val="Times New Roman"/>
        <family val="1"/>
      </rPr>
      <t xml:space="preserve"> Меры социальной поддержки ветеранов труда по предоставлению ежемесячной денежной выплаты    </t>
    </r>
  </si>
  <si>
    <r>
      <t>Мероприятие 4 подпрограммы 1</t>
    </r>
    <r>
      <rPr>
        <sz val="10"/>
        <rFont val="Times New Roman"/>
        <family val="1"/>
      </rPr>
      <t xml:space="preserve"> Меры социальной поддержки жертв политических репрессий по оплате жилья и коммунальных услуг</t>
    </r>
  </si>
  <si>
    <r>
      <t>Мероприятие 5 подпрограммы 1</t>
    </r>
    <r>
      <rPr>
        <sz val="10"/>
        <rFont val="Times New Roman"/>
        <family val="1"/>
      </rPr>
      <t xml:space="preserve"> Меры социальной поддержки жертв политических репрессий по предоставлению ежемесячной денежной выплаты</t>
    </r>
  </si>
  <si>
    <r>
      <t>Мероприятие 6 подпрограммы 1</t>
    </r>
    <r>
      <rPr>
        <sz val="10"/>
        <rFont val="Times New Roman"/>
        <family val="1"/>
      </rPr>
      <t xml:space="preserve"> Меры социальной поддержки инвалидов, получивших транспортные средства бесплатно или приобретших их на льготных условиях, инвалидов войны I и II групп, приобретших транспортные средства за полную стоимость, инвалидов вследствие общего заболевания,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техническое обслуживание транспортных средств и запасные части к ним </t>
    </r>
  </si>
  <si>
    <r>
      <t>Мероприятие 7 подпрограммы 1</t>
    </r>
    <r>
      <rPr>
        <sz val="10"/>
        <rFont val="Times New Roman"/>
        <family val="1"/>
      </rPr>
      <t xml:space="preserve"> Меры социальной поддержки лиц, удостоенных звания "Ветеран труда Ленинградской области"</t>
    </r>
  </si>
  <si>
    <r>
      <t>Мероприятие 8 подпрограммы 1</t>
    </r>
    <r>
      <rPr>
        <sz val="10"/>
        <rFont val="Times New Roman"/>
        <family val="1"/>
      </rPr>
      <t xml:space="preserve"> Меры социальной поддержки по предоставлению единовременной выплаты лицам, состоящим в браке 50, 60, 70 и 75 лет </t>
    </r>
  </si>
  <si>
    <r>
      <t>Мероприятие 9 подпрограммы 1</t>
    </r>
    <r>
      <rPr>
        <sz val="10"/>
        <rFont val="Times New Roman"/>
        <family val="1"/>
      </rPr>
      <t xml:space="preserve"> Меры социальной поддержки сельских специалистов по оплате жилья и коммунальных услуг</t>
    </r>
  </si>
  <si>
    <r>
      <t>Мероприятие 10  подпрограммы 1</t>
    </r>
    <r>
      <rPr>
        <sz val="10"/>
        <rFont val="Times New Roman"/>
        <family val="1"/>
      </rPr>
      <t xml:space="preserve"> Меры социальной поддержки тружеников тыла по предоставлению ежемесячной денежной выплаты</t>
    </r>
  </si>
  <si>
    <r>
      <t>Мероприятие 11 подпрограммы 1</t>
    </r>
    <r>
      <rPr>
        <sz val="10"/>
        <rFont val="Times New Roman"/>
        <family val="1"/>
      </rPr>
      <t xml:space="preserve"> Оплата жилья и коммунальных услуг отдельным категориям граждан, оказание мер социальной поддержки которым относится к полномочиям Российской Федерации</t>
    </r>
  </si>
  <si>
    <r>
      <t>Мероприятие 12 подпрограммы 1</t>
    </r>
    <r>
      <rPr>
        <sz val="10"/>
        <rFont val="Times New Roman"/>
        <family val="1"/>
      </rPr>
      <t xml:space="preserve"> Предоставление государственной социальной помощи в форме единовременной денежной выплаты или натуральной помощи </t>
    </r>
  </si>
  <si>
    <r>
      <t xml:space="preserve">Мероприятие 13 подпрограммы 1 </t>
    </r>
    <r>
      <rPr>
        <sz val="10"/>
        <rFont val="Times New Roman"/>
        <family val="1"/>
      </rPr>
      <t>Предоставление гражданам субсидий на оплату жилого помещения и коммунальных услуг</t>
    </r>
  </si>
  <si>
    <r>
      <t>Мероприятие 14 подпрограммы 1</t>
    </r>
    <r>
      <rPr>
        <sz val="10"/>
        <rFont val="Times New Roman"/>
        <family val="1"/>
      </rPr>
      <t xml:space="preserve"> Меры социальной поддержки в части изготовления и ремонта зубных протезов отдельным категориям граждан, проживающих в Бокситогорском районе Ленинградской области</t>
    </r>
  </si>
  <si>
    <r>
      <t>Мероприятие 15 подпрограммы 1</t>
    </r>
    <r>
      <rPr>
        <sz val="10"/>
        <rFont val="Times New Roman"/>
        <family val="1"/>
      </rPr>
      <t xml:space="preserve"> Ежегодная денежная выплата гражданам, награжденным нагрудным знаком "Почетный донор России" или нагрудным знаком "Почетный донор СССР"</t>
    </r>
  </si>
  <si>
    <t xml:space="preserve">Средства Федерального бюджета </t>
  </si>
  <si>
    <r>
      <t>Мероприятие 16 подпрограммы 1</t>
    </r>
    <r>
      <rPr>
        <sz val="10"/>
        <rFont val="Times New Roman"/>
        <family val="1"/>
      </rPr>
      <t xml:space="preserve"> Доплаты к пенсиям муниципальных служащих </t>
    </r>
  </si>
  <si>
    <t>Средства бюджета Бокситогорского муниципального района</t>
  </si>
  <si>
    <r>
      <t>Мероприятие 17 подпрограммы 1</t>
    </r>
    <r>
      <rPr>
        <sz val="10"/>
        <rFont val="Times New Roman"/>
        <family val="1"/>
      </rPr>
      <t xml:space="preserve"> Обеспечение равной доступности услуг общественного транспорта на территории Бокситогорского муниципального района Ленинградской области для отдельных категорий граждан, оказание мер социальной  поддержки которым относится к ведению Российской Федерации и Ленинградской области                </t>
    </r>
  </si>
  <si>
    <r>
      <t>Мероприятие 18 подпрограммы 1</t>
    </r>
    <r>
      <rPr>
        <sz val="10"/>
        <rFont val="Times New Roman"/>
        <family val="1"/>
      </rPr>
      <t xml:space="preserve"> Обеспечение мер социальной поддержки отдельных категорий инвалидов, проживающих в Бокситогорском районе Ленинградской области, в части предоставления бесплатного проезда в автомобильном транспорте общего пользования городского и пригородного сообщения </t>
    </r>
  </si>
  <si>
    <r>
      <t xml:space="preserve">Мероприятие 19 подпрограммы 1 </t>
    </r>
    <r>
      <rPr>
        <sz val="10"/>
        <rFont val="Times New Roman"/>
        <family val="1"/>
      </rPr>
      <t>Обеспечение равной доступности услуг общественного транспорта на территории Бокситогорского муниципального района Ленинградской области для отдельных категорий граждан, оказание мер социальной  поддержки которым осуществляется за счет средств бюджета Санкт-Петербурга</t>
    </r>
  </si>
  <si>
    <r>
      <t xml:space="preserve">Мероприятие 20 подпрограммы 1 </t>
    </r>
    <r>
      <rPr>
        <sz val="10"/>
        <rFont val="Times New Roman"/>
        <family val="1"/>
      </rPr>
      <t xml:space="preserve">Меры социальной поддержки в виде ежемесячной денежной компенсации расходов на автомобильное топливо гражданам, страдающим пожизненно-почечной недостаточностью получающим процедуру гемодиализа </t>
    </r>
  </si>
  <si>
    <r>
      <t xml:space="preserve">Мероприятие 21 подпрограммы 1 </t>
    </r>
    <r>
      <rPr>
        <sz val="10"/>
        <rFont val="Times New Roman"/>
        <family val="1"/>
      </rPr>
      <t>Предоставление инвалидам компенсаций страховых премий по договорам обязательного страхования гражданской ответственности владельцев транспортных средств</t>
    </r>
  </si>
  <si>
    <t xml:space="preserve">Средства федерального бюджета </t>
  </si>
  <si>
    <r>
      <t xml:space="preserve">Мероприятие 22 подпрограммы 1 </t>
    </r>
    <r>
      <rPr>
        <sz val="10"/>
        <rFont val="Times New Roman"/>
        <family val="1"/>
      </rPr>
      <t xml:space="preserve">Предоставление отдельных мер социальной поддержки гражданам, подвергшихся воздействию радиации
</t>
    </r>
  </si>
  <si>
    <r>
      <t xml:space="preserve">Мероприятие 23 подпрограммы 1 </t>
    </r>
    <r>
      <rPr>
        <sz val="10"/>
        <rFont val="Times New Roman"/>
        <family val="1"/>
      </rPr>
      <t>Меры социальной поддержки по предоставлению ежемесячной денежной выплаты гражданам, родившимся в период с 03 сентября 1927 года по 02 сентября 1945 года</t>
    </r>
  </si>
  <si>
    <r>
      <t xml:space="preserve">Мероприятие 24 подпрограммы 1 </t>
    </r>
    <r>
      <rPr>
        <sz val="10"/>
        <rFont val="Times New Roman"/>
        <family val="1"/>
      </rPr>
      <t>Предоставление единовременной денежной выплаты на проведение капитального ремонта индивидуальных жилых домов</t>
    </r>
  </si>
  <si>
    <t>Подпрограмма 2 Модернизация и развитие социального обслуживания населения</t>
  </si>
  <si>
    <r>
      <t>Мероприятие 1 подпрограммы 2</t>
    </r>
    <r>
      <rPr>
        <sz val="10"/>
        <rFont val="Times New Roman"/>
        <family val="1"/>
      </rPr>
      <t xml:space="preserve">    Организация и осуществление социального обслуживания населения, в том числе граждан пожилого возраста и инвалидов, семей, имеющих детей, находящихся в трудной жизненной ситуации, безнадзорных детей, детей с ограниченными возможностями, граждан без определенного места жительства, имеющих последнюю регистрацию в Бокситогорском районе
</t>
    </r>
  </si>
  <si>
    <r>
      <t>Мероприятие 2 подпрограммы 2</t>
    </r>
    <r>
      <rPr>
        <sz val="10"/>
        <rFont val="Times New Roman"/>
        <family val="1"/>
      </rPr>
      <t xml:space="preserve">    Предоставление специализированных услуг экстренной социально-медицинской помощи «Тревожная кнопка» гражданам пожилого возраста и инвалидам
</t>
    </r>
  </si>
  <si>
    <r>
      <t>Мероприятие 3 подпрограммы 2</t>
    </r>
    <r>
      <rPr>
        <sz val="10"/>
        <rFont val="Times New Roman"/>
        <family val="1"/>
      </rPr>
      <t xml:space="preserve">    функционирования служб «Социальное такси»
</t>
    </r>
  </si>
  <si>
    <r>
      <t>Мероприятие 4 подпрограммы 2</t>
    </r>
    <r>
      <rPr>
        <sz val="10"/>
        <rFont val="Times New Roman"/>
        <family val="1"/>
      </rPr>
      <t xml:space="preserve">    Проведение мероприятий по развитию общественной инфраструктуры муниципального значения – ремонт помещений
</t>
    </r>
  </si>
  <si>
    <r>
      <t>Мероприятие 5 подпрограммы 2</t>
    </r>
    <r>
      <rPr>
        <sz val="10"/>
        <rFont val="Times New Roman"/>
        <family val="1"/>
      </rPr>
      <t xml:space="preserve">   Проведение мероприятий по организации службы социального сопровождения семей с детьми, признанных нуждающимися в социальном обслуживании
</t>
    </r>
  </si>
  <si>
    <r>
      <t>Мероприятие 6 подпрограммы 2</t>
    </r>
    <r>
      <rPr>
        <sz val="10"/>
        <rFont val="Times New Roman"/>
        <family val="1"/>
      </rPr>
      <t xml:space="preserve">    Сопровождение детей-инвалидов в период их отдыха в загородных стационарных оздоровительных лагерях Ленинградской области</t>
    </r>
  </si>
  <si>
    <t xml:space="preserve"> Подпрограмма 3  Совершенствование социальной поддержки семьи и детей                                    
</t>
  </si>
  <si>
    <r>
      <t xml:space="preserve">Мероприятие 1 подпрограммы 3 </t>
    </r>
    <r>
      <rPr>
        <sz val="10"/>
        <rFont val="Times New Roman"/>
        <family val="1"/>
      </rPr>
      <t xml:space="preserve">Выплата пособий по уходу за ребенком до достижения им возраста 1,5 лет гражданам, не подлежащим обязательному социальному страхованию на случай временной нетрудоспособности и в связи с материнством </t>
    </r>
  </si>
  <si>
    <r>
      <t xml:space="preserve">Мероприятие 2 подпрограммы 3 </t>
    </r>
    <r>
      <rPr>
        <sz val="10"/>
        <rFont val="Times New Roman"/>
        <family val="1"/>
      </rPr>
      <t xml:space="preserve"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          </t>
    </r>
  </si>
  <si>
    <r>
      <t>Мероприятие 3 подпрограммы 3</t>
    </r>
    <r>
      <rPr>
        <sz val="10"/>
        <rFont val="Times New Roman"/>
        <family val="1"/>
      </rPr>
  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       </t>
    </r>
  </si>
  <si>
    <r>
      <t>Мероприятие 4 подпрограммы 3</t>
    </r>
    <r>
      <rPr>
        <sz val="10"/>
        <rFont val="Times New Roman"/>
        <family val="1"/>
      </rPr>
      <t xml:space="preserve"> Ежемесячное пособие на ребенка   </t>
    </r>
  </si>
  <si>
    <r>
      <t>Мероприятие 5 подпрограммы 3</t>
    </r>
    <r>
      <rPr>
        <sz val="10"/>
        <rFont val="Times New Roman"/>
        <family val="1"/>
      </rPr>
      <t xml:space="preserve"> Меры социальной поддержки многодетных семей по предоставлению ежегодной денежной компенсации </t>
    </r>
  </si>
  <si>
    <r>
      <t xml:space="preserve">Мероприятие 6 подпрограммы 3 </t>
    </r>
    <r>
      <rPr>
        <sz val="10"/>
        <rFont val="Times New Roman"/>
        <family val="1"/>
      </rPr>
      <t>Меры социальной поддержки многодетных семей по оплате жилья и коммунальных услуг</t>
    </r>
  </si>
  <si>
    <r>
      <t>Мероприятие 7 подпрограммы 3</t>
    </r>
    <r>
      <rPr>
        <sz val="10"/>
        <rFont val="Times New Roman"/>
        <family val="1"/>
      </rPr>
      <t xml:space="preserve"> Меры социальной поддержки многодетных семей по предоставлению бесплатного проезда детям </t>
    </r>
  </si>
  <si>
    <r>
      <t>Мероприятие 8 подпрограммы 3</t>
    </r>
    <r>
      <rPr>
        <sz val="10"/>
        <rFont val="Times New Roman"/>
        <family val="1"/>
      </rPr>
      <t xml:space="preserve"> Меры социальной поддержки по предоставлению единовременного пособия при рождении ребенка</t>
    </r>
  </si>
  <si>
    <r>
      <t>Мероприятие 9 подпрограммы 3</t>
    </r>
    <r>
      <rPr>
        <sz val="10"/>
        <rFont val="Times New Roman"/>
        <family val="1"/>
      </rPr>
      <t xml:space="preserve"> Меры социальной поддержки многодетных семей по предоставлению материнского капитала на третьего ребенка и последующих детей </t>
    </r>
  </si>
  <si>
    <r>
      <t>Мероприятие 10 подпрограммы 3</t>
    </r>
    <r>
      <rPr>
        <sz val="10"/>
        <rFont val="Times New Roman"/>
        <family val="1"/>
      </rPr>
      <t xml:space="preserve"> Ежемесячная денежная выплата, назначаемая в случае рождения третьего ребенка и последующих детей до достижения ребенком возраста трех лет</t>
    </r>
  </si>
  <si>
    <r>
      <t>Мероприятие 11 подпрограммы 3</t>
    </r>
    <r>
      <rPr>
        <sz val="10"/>
        <rFont val="Times New Roman"/>
        <family val="1"/>
      </rPr>
      <t xml:space="preserve"> Вознаграждение, причитающиеся приемному родителю</t>
    </r>
  </si>
  <si>
    <r>
      <t>Мероприятие 12 подпрограммы 3</t>
    </r>
    <r>
      <rPr>
        <sz val="10"/>
        <rFont val="Times New Roman"/>
        <family val="1"/>
      </rPr>
      <t xml:space="preserve"> Подготовка граждан, желающих принять на воспитание в свою семью ребенка, оставшегося без попечения родителей.</t>
    </r>
  </si>
  <si>
    <r>
      <t>Мероприятие 13 подпрограммы 3</t>
    </r>
    <r>
      <rPr>
        <sz val="10"/>
        <rFont val="Times New Roman"/>
        <family val="1"/>
      </rPr>
      <t xml:space="preserve"> Содержание детей - сирот и детей, оставшихся без попечения родителей, в семьях опекунов (попечителей) и приемных семьях родителей.</t>
    </r>
  </si>
  <si>
    <r>
      <t>Мероприятие 14 подпрограммы 3</t>
    </r>
    <r>
      <rPr>
        <sz val="10"/>
        <rFont val="Times New Roman"/>
        <family val="1"/>
      </rPr>
      <t xml:space="preserve"> Обеспечение бесплатным проездом детей- сирот и детей, оставшихся без попечения родителей, обучающихся в муниципальных образовательных учреждениях Ленинградской области, на городском и пригородном ( в сельской местности - на внутрирайонном) транспорте (кроме такси), а также бесплатным проездом один раз в год  к месту жительства и обратно к месту учебы.</t>
    </r>
  </si>
  <si>
    <r>
      <t>Мероприятие 15 подпрограммы 3</t>
    </r>
    <r>
      <rPr>
        <sz val="10"/>
        <rFont val="Times New Roman"/>
        <family val="1"/>
      </rPr>
      <t xml:space="preserve">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 - сирот и детей, оставшихся без попечения родителей, или предоставленных им по договору социального найма</t>
    </r>
  </si>
  <si>
    <r>
      <t>Мероприятие 16 подпрограммы 3</t>
    </r>
    <r>
      <rPr>
        <sz val="10"/>
        <rFont val="Times New Roman"/>
        <family val="1"/>
      </rPr>
      <t xml:space="preserve"> Предоставление мер социальной поддержки по аренде жилых помещений для детей- сирот и детей, оставшихся без попечения родителей, и лиц из числа детей- сирот и детей, оставшихся без попечения родителей, на период до обеспечения их  жилыми помещениями.</t>
    </r>
  </si>
  <si>
    <r>
      <t>Мероприятие 17 подпрограммы 3</t>
    </r>
    <r>
      <rPr>
        <sz val="10"/>
        <rFont val="Times New Roman"/>
        <family val="1"/>
      </rPr>
      <t xml:space="preserve"> Освобождение детей- сирот и детей, оставшихся без попечения родителей, а также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себе плату за услуги и работы по управлению многоквартирным домом, содержанию и текущему 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собственность.</t>
    </r>
  </si>
  <si>
    <r>
      <t>Мероприятие 18 подпрограммы 3</t>
    </r>
    <r>
      <rPr>
        <sz val="10"/>
        <rFont val="Times New Roman"/>
        <family val="1"/>
      </rPr>
      <t xml:space="preserve"> Единовременное пособие при передаче ребенка на воспитание в семью (усыновление (удочерение), установление опеки (попечительства) передаче на воспитание в приемную семью детей-сирот и детей, оставшихся без попечения родителей</t>
    </r>
  </si>
  <si>
    <r>
      <t>Мероприятие 19 подпрограммы 3</t>
    </r>
    <r>
      <rPr>
        <sz val="10"/>
        <rFont val="Times New Roman"/>
        <family val="1"/>
      </rPr>
      <t xml:space="preserve"> Организация по осуществлению деятельности по опеке и попечительству
</t>
    </r>
  </si>
  <si>
    <r>
      <t xml:space="preserve">Мероприятие 20 подпрограммы 3 </t>
    </r>
    <r>
      <rPr>
        <sz val="10"/>
        <rFont val="Times New Roman"/>
        <family val="1"/>
      </rPr>
      <t>Обеспечение жильем детей- сирот и детей, оставшихся без попечения родителей, не имеющих за ними закрепленного жилого помещения</t>
    </r>
  </si>
  <si>
    <r>
      <t>Мероприятие 21 подпрограммы 3</t>
    </r>
    <r>
      <rPr>
        <sz val="10"/>
        <rFont val="Times New Roman"/>
        <family val="1"/>
      </rPr>
      <t xml:space="preserve"> Бесплатное, льготное питание обучающихся в общеобразовательных учреждениях и обеспечение молоком учащихся начальных классов общеобразовательных учреждений                 </t>
    </r>
  </si>
  <si>
    <t>Подпрограмма 4 Обеспечение реализации муниципальной программы</t>
  </si>
  <si>
    <r>
      <t xml:space="preserve">Мероприятие подпрограммы 4 </t>
    </r>
    <r>
      <rPr>
        <sz val="10"/>
        <rFont val="Times New Roman"/>
        <family val="1"/>
      </rPr>
      <t>Организация социальной помощи и социальной защиты населения</t>
    </r>
  </si>
  <si>
    <t>Подпрограмма 5 Социальная поддержка населения Бокситогорского муниципального района</t>
  </si>
  <si>
    <t>Средства бюджета БМР</t>
  </si>
  <si>
    <r>
      <t>Мероприятие 1 подпрограммы 5</t>
    </r>
    <r>
      <rPr>
        <sz val="10"/>
        <rFont val="Times New Roman"/>
        <family val="1"/>
      </rPr>
      <t xml:space="preserve"> Организация и предоставление социальных услуг на дому детям-инвалидам (формирование материальных запасов и методических материалов для реализации мероприятий) в рамках реализации социального проекта "Домашняя няня"</t>
    </r>
  </si>
  <si>
    <r>
      <t>Мероприятие 2 подпрограммы 5</t>
    </r>
    <r>
      <rPr>
        <sz val="10"/>
        <rFont val="Times New Roman"/>
        <family val="1"/>
      </rPr>
      <t xml:space="preserve"> Проведение мероприятий для детей-инвалидов Бокситогорского муниципального района в рамках Международного дня инвалидов</t>
    </r>
  </si>
  <si>
    <t xml:space="preserve"> оказание материальной помощи нуждающимся семьям с детьми-инвалидами из средств областного бюджета</t>
  </si>
  <si>
    <t>приобретение подарков детям-инвалидам</t>
  </si>
  <si>
    <r>
      <t xml:space="preserve">Мероприятие 3 подпрограммы 5 </t>
    </r>
    <r>
      <rPr>
        <sz val="10"/>
        <rFont val="Times New Roman"/>
        <family val="1"/>
      </rPr>
      <t>Организация мероприятий месячника "Семья" в целях профилактики семейного неблагополучия</t>
    </r>
  </si>
  <si>
    <t>Оказание материальной помощи детям из многодетным малообеспеченным семьям, находящимся в трудной жизненной ситуации</t>
  </si>
  <si>
    <t>Приобретение подарков детям из семей, оказавшихся в трудной жизненной ситуации</t>
  </si>
  <si>
    <t>приобретение ГМС для организации выездов в семьи, оказавшиеся в трудной жизненной ситуации, с целью профилактики семейного неблагополучия</t>
  </si>
  <si>
    <r>
      <t>Мероприятие 4 подпрограммы 5</t>
    </r>
    <r>
      <rPr>
        <sz val="10"/>
        <rFont val="Times New Roman"/>
        <family val="1"/>
      </rPr>
      <t xml:space="preserve"> развитие деятельности пунктов безвозмездного предоставления во временнон пользование технических средств реабилитации и предметов ухода за пожилыми людьми</t>
    </r>
  </si>
  <si>
    <r>
      <t xml:space="preserve"> </t>
    </r>
    <r>
      <rPr>
        <b/>
        <sz val="10"/>
        <rFont val="Times New Roman"/>
        <family val="1"/>
      </rPr>
      <t>Мероприятие 5 подпрограммы 5</t>
    </r>
    <r>
      <rPr>
        <sz val="10"/>
        <rFont val="Times New Roman"/>
        <family val="1"/>
      </rPr>
      <t xml:space="preserve"> организация мероприятий, посвященных 70-летию Победы в Великой Отечественной войне</t>
    </r>
  </si>
  <si>
    <r>
      <t>Мероприятие 6 подпрограммы 5</t>
    </r>
    <r>
      <rPr>
        <sz val="10"/>
        <rFont val="Times New Roman"/>
        <family val="1"/>
      </rPr>
      <t xml:space="preserve">   реализация мероприятий по проведению обследования и паспортизации объектов социальной инфраструктуры и услуг в приоритетных сферах жизнедеятельности инвалидов</t>
    </r>
  </si>
  <si>
    <t>Мероприятие 7 подпрограммы 5 проведение мероприятий, посвященных международному Дню пожилых людей</t>
  </si>
  <si>
    <t xml:space="preserve">Подпрограмма 6 Формирование доступной среды жизнедеятельности для инвалидов в Бокситогорском муниципальном районе Ленинградской области </t>
  </si>
  <si>
    <t>Средства бюджета Бокситогорского муниципального района, Бокситогорского городского поселения</t>
  </si>
  <si>
    <t>Создание рабочих мест для трудоустройства инвалидов, организация учебных курсов по основам предпринимательства, создание собственного бизнеса.</t>
  </si>
  <si>
    <t>Подпрограмма 7 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 на территории Бокситогорского муниципального района</t>
  </si>
  <si>
    <r>
      <t>мероприятие 1  подпрограммы 7</t>
    </r>
    <r>
      <rPr>
        <sz val="10"/>
        <rFont val="Times New Roman"/>
        <family val="1"/>
      </rPr>
      <t xml:space="preserve"> обеспечение жильем ветеранов ВОВ - участников подпрограммы</t>
    </r>
  </si>
  <si>
    <t xml:space="preserve">мероприятие 2 подпрограммы 7 обеспечение жильем инвалидов, семей имеющих детей-инвалидов - участников программы </t>
  </si>
  <si>
    <t>Итого по муниципальной программе</t>
  </si>
  <si>
    <t>Внебюджетные источники</t>
  </si>
  <si>
    <t>Безопасность Бокситогорского муниципального района</t>
  </si>
  <si>
    <t>отдел по делам гражданской обороныи чрезвычайных ситуаций администрации</t>
  </si>
  <si>
    <t>Подпрограмма 1 "Обеспечение правопорядка и профилактика правонарушений"</t>
  </si>
  <si>
    <r>
      <t>Мероприятие1.1 подпрограммы 1.</t>
    </r>
    <r>
      <rPr>
        <sz val="10"/>
        <rFont val="Times New Roman"/>
        <family val="1"/>
      </rPr>
      <t xml:space="preserve"> "Обслуживание правоохранительного сегмента аппаратно-программного комплекса автоматизированной информационной системы «Безопасный город» в городе Бокситогорске"</t>
    </r>
  </si>
  <si>
    <r>
      <t>Мероприятие1.2  подпрограммы 1.</t>
    </r>
    <r>
      <rPr>
        <sz val="10"/>
        <rFont val="Times New Roman"/>
        <family val="1"/>
      </rPr>
      <t>"Расширение правоохранительного сегмента аппаратно-программного комплекса автоматизированной информационной системы «Безопасный город» в городе Бокситогорске"</t>
    </r>
  </si>
  <si>
    <r>
      <t>Мероприятие2.1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подпрограммы 1.</t>
    </r>
    <r>
      <rPr>
        <sz val="10"/>
        <rFont val="Times New Roman"/>
        <family val="1"/>
      </rPr>
      <t xml:space="preserve"> "Функционирование и  обслуживание кнопок тревожной сигнализации в учреждениях образования"</t>
    </r>
  </si>
  <si>
    <r>
      <t xml:space="preserve">Мероприятие2.2 подпрограммы 1. </t>
    </r>
    <r>
      <rPr>
        <sz val="10"/>
        <rFont val="Times New Roman"/>
        <family val="1"/>
      </rPr>
      <t>"Установка систем видеонаблюдения на объектах муниципальной собственности (органов власти, социальной сферы, массового пребывания людей)"</t>
    </r>
  </si>
  <si>
    <r>
      <t xml:space="preserve">Мероприятие 3.1  подпрограммы 1. </t>
    </r>
    <r>
      <rPr>
        <sz val="10"/>
        <rFont val="Times New Roman"/>
        <family val="1"/>
      </rPr>
      <t>"Организация деятельности добровольной народной дружины по охране общественного порядка на территории Бокситогорского городского поселения"</t>
    </r>
  </si>
  <si>
    <r>
      <t xml:space="preserve">Мероприятие 4.1 подпрограммы 1.  </t>
    </r>
    <r>
      <rPr>
        <sz val="10"/>
        <rFont val="Times New Roman"/>
        <family val="1"/>
      </rPr>
      <t>"Оказание финансовой помощи лицам, освободившимся из мест лишения свободы, лицам без определенного места жительства оказавшимся в трудной жизненной ситуации, нуждающимся в социальной реабилитации"</t>
    </r>
  </si>
  <si>
    <r>
      <t xml:space="preserve">Мероприятие 4.2 подпрограммы 1. </t>
    </r>
    <r>
      <rPr>
        <sz val="10"/>
        <rFont val="Times New Roman"/>
        <family val="1"/>
      </rPr>
      <t>"Организация досуга молодежи путем развития материально-технической базы и проведения мероприятий  в детских комнатах"</t>
    </r>
  </si>
  <si>
    <t>Подпрограмма 2 «Обеспечение мероприятий гражданской обороны, защиты населения и территории Бокситогорского муниципального района от чрезвычайных ситуаций»</t>
  </si>
  <si>
    <r>
      <t xml:space="preserve">Мероприятие1.1  подпрограммы 2 </t>
    </r>
    <r>
      <rPr>
        <sz val="10"/>
        <rFont val="Times New Roman"/>
        <family val="1"/>
      </rPr>
      <t>"Создание (восполнение) резерва материальных ресурсов для  ликвидации чрезвычайных ситуаций на территории Бокситогорского муниципального района"</t>
    </r>
  </si>
  <si>
    <r>
      <t xml:space="preserve">Мероприятие1.2  подпрограммы 2 </t>
    </r>
    <r>
      <rPr>
        <sz val="10"/>
        <rFont val="Times New Roman"/>
        <family val="1"/>
      </rPr>
      <t>"Обеспечение деятельности учебно-методического кабинета гражданской обороны и чрезвычайных ситуаций Бокситогорского района, приобретение наглядной агитации и литературы, оплата обучения, обеспечение проведения учений и тренировок"</t>
    </r>
  </si>
  <si>
    <r>
      <t xml:space="preserve">Мероприятие 2.1 подпрограммы 2 </t>
    </r>
    <r>
      <rPr>
        <sz val="10"/>
        <rFont val="Times New Roman"/>
        <family val="1"/>
      </rPr>
      <t>"Создание местной системы оповещения Бокситогорского муниципального района "</t>
    </r>
  </si>
  <si>
    <r>
      <t xml:space="preserve">Мероприятие 2.2 подпрограммы 2 </t>
    </r>
    <r>
      <rPr>
        <sz val="10"/>
        <rFont val="Times New Roman"/>
        <family val="1"/>
      </rPr>
      <t>"Обеспечение безопасности людей на водных объектах"</t>
    </r>
  </si>
  <si>
    <r>
      <t xml:space="preserve">Мероприятие 2.3 подпрограммы 2 </t>
    </r>
    <r>
      <rPr>
        <sz val="10"/>
        <rFont val="Times New Roman"/>
        <family val="1"/>
      </rPr>
      <t>"Оснащение объектов социальной сферы и объектов жизнеобеспечения Бокситогорского муниципального района резервным энергоснабжением"</t>
    </r>
  </si>
  <si>
    <r>
      <t>Мероприятие 3.1 подпрограммы 2</t>
    </r>
    <r>
      <rPr>
        <sz val="10"/>
        <rFont val="Times New Roman"/>
        <family val="1"/>
      </rPr>
      <t xml:space="preserve"> "Материально-техническое оснащение АСФ (приобретение транспортных средств, средств связи, средств защиты, оборудования, снаряжения, обмундирования, горюче-смазочных материалов, ремонт, техническое обслуживание оборудования)"</t>
    </r>
  </si>
  <si>
    <t>Подпрограмма 3 «Повышение безопасности дорожного движения на территории Бокситогорского муниципального района»</t>
  </si>
  <si>
    <r>
      <t xml:space="preserve">Мероприятие 4.1 подпрограммы 3  </t>
    </r>
    <r>
      <rPr>
        <sz val="10"/>
        <rFont val="Times New Roman"/>
        <family val="1"/>
      </rPr>
      <t>"Районные и областные соревнования юных велосипедистов «Безопасное колесо», творческий конкурс рисунков и плакатов «Дорога и мы»"</t>
    </r>
  </si>
  <si>
    <t xml:space="preserve">Современное образование в Бокситогорском муниципальном районе Ленинградской области </t>
  </si>
  <si>
    <t>комитет образования администрации Бокситогорскогомуниципального района</t>
  </si>
  <si>
    <t>Подпрограмма 1  "Развитие дошкольного образования детей Бокситогорского муниципального района Ленинградской области"</t>
  </si>
  <si>
    <r>
      <t>мероприятие 1.1.1.</t>
    </r>
    <r>
      <rPr>
        <sz val="10"/>
        <rFont val="Times New Roman"/>
        <family val="1"/>
      </rPr>
      <t xml:space="preserve"> Расходы на обеспечение деятельности муниципальных казённых учреждений</t>
    </r>
  </si>
  <si>
    <r>
      <t xml:space="preserve">мероприятие 1.1.2. </t>
    </r>
    <r>
      <rPr>
        <sz val="10"/>
        <rFont val="Times New Roman"/>
        <family val="1"/>
      </rPr>
      <t>Предоставление субсидий муниципальным бюджетным учреждениям</t>
    </r>
  </si>
  <si>
    <r>
      <t xml:space="preserve">мероприятие 1.1.3. </t>
    </r>
    <r>
      <rPr>
        <sz val="10"/>
        <rFont val="Times New Roman"/>
        <family val="1"/>
      </rPr>
      <t>Реализация комплекса мер по организации работы по сбалансированному питанию детей</t>
    </r>
  </si>
  <si>
    <r>
      <t xml:space="preserve">мероприятие 1.2.1. </t>
    </r>
    <r>
      <rPr>
        <sz val="10"/>
        <rFont val="Times New Roman"/>
        <family val="1"/>
      </rPr>
      <t>Развитие системы дошкольного образования</t>
    </r>
  </si>
  <si>
    <r>
      <t>мероприятие 1.2.2.</t>
    </r>
    <r>
      <rPr>
        <sz val="10"/>
        <rFont val="Times New Roman"/>
        <family val="1"/>
      </rPr>
      <t xml:space="preserve"> Реализация программы дошкольного образования</t>
    </r>
  </si>
  <si>
    <r>
      <t xml:space="preserve">мероприятие 1.3.1. </t>
    </r>
    <r>
      <rPr>
        <sz val="10"/>
        <rFont val="Times New Roman"/>
        <family val="1"/>
      </rPr>
      <t>Укрепление материально-технической базы</t>
    </r>
  </si>
  <si>
    <r>
      <t>мероприятие 1.4.1.</t>
    </r>
    <r>
      <rPr>
        <sz val="10"/>
        <rFont val="Times New Roman"/>
        <family val="1"/>
      </rPr>
      <t xml:space="preserve"> Расходы на выкуп муниципальных образовательных учреждений, предоставляющих бесплатное дошкольное образование</t>
    </r>
  </si>
  <si>
    <r>
      <t xml:space="preserve">мероприятие 1.4.2. </t>
    </r>
    <r>
      <rPr>
        <sz val="10"/>
        <rFont val="Times New Roman"/>
        <family val="1"/>
      </rPr>
      <t>Проектирование, строительство и реконструкция объектов для организации дошкольного образования</t>
    </r>
  </si>
  <si>
    <r>
      <t xml:space="preserve">мероприятие 1.5.1. </t>
    </r>
    <r>
      <rPr>
        <sz val="10"/>
        <rFont val="Times New Roman"/>
        <family val="1"/>
      </rPr>
      <t>Выплата компенсации части родительской платы за содержание детей в дошкольных учреждениях</t>
    </r>
  </si>
  <si>
    <t>Подпрограмма 2 "Развитие начального общего, основного общего и среднего общего образования детей Бокситогорского муниципального района"</t>
  </si>
  <si>
    <r>
      <t xml:space="preserve">мероприятие 2.1.1 </t>
    </r>
    <r>
      <rPr>
        <sz val="10"/>
        <rFont val="Times New Roman"/>
        <family val="1"/>
      </rPr>
      <t>Расходы на обеспечение деятельности муниципальных казённых учреждений</t>
    </r>
  </si>
  <si>
    <r>
      <t xml:space="preserve">мероприятие 2.1.2. </t>
    </r>
    <r>
      <rPr>
        <sz val="10"/>
        <rFont val="Times New Roman"/>
        <family val="1"/>
      </rPr>
      <t>Предоставление субсидий муниципальным бюджетным учреждениям</t>
    </r>
  </si>
  <si>
    <r>
      <t xml:space="preserve">мероприятие 2.1.3. </t>
    </r>
    <r>
      <rPr>
        <sz val="10"/>
        <rFont val="Times New Roman"/>
        <family val="1"/>
      </rPr>
      <t>Реализация комплекса мер по организации работы по сбалансированному питанию детей</t>
    </r>
  </si>
  <si>
    <r>
      <t xml:space="preserve">мероприятие 2.2.1. </t>
    </r>
    <r>
      <rPr>
        <sz val="10"/>
        <rFont val="Times New Roman"/>
        <family val="1"/>
      </rPr>
      <t>Развитие системы начального общего, основного общего и среднего общего образования детей</t>
    </r>
  </si>
  <si>
    <r>
      <t xml:space="preserve">мероприятие 2.2.2. </t>
    </r>
    <r>
      <rPr>
        <sz val="10"/>
        <rFont val="Times New Roman"/>
        <family val="1"/>
      </rPr>
      <t>Развитие программ  начального общего, основного общего и среднего общего образования в общеобразовательных учреждениях</t>
    </r>
  </si>
  <si>
    <r>
      <t xml:space="preserve">мероприятие 2.2.3. </t>
    </r>
    <r>
      <rPr>
        <sz val="10"/>
        <rFont val="Times New Roman"/>
        <family val="1"/>
      </rPr>
      <t>Организация электронного и дистанционного обучения учащихся</t>
    </r>
  </si>
  <si>
    <r>
      <t xml:space="preserve">мероприятие 2.2.4. </t>
    </r>
    <r>
      <rPr>
        <sz val="10"/>
        <rFont val="Times New Roman"/>
        <family val="1"/>
      </rPr>
      <t>Организация доступа к сети интернет участников электронного и дистанционного обучения</t>
    </r>
  </si>
  <si>
    <r>
      <t xml:space="preserve">мероприятие 2.3.1. </t>
    </r>
    <r>
      <rPr>
        <sz val="10"/>
        <rFont val="Times New Roman"/>
        <family val="1"/>
      </rPr>
      <t>Укрепление материально-технической базы</t>
    </r>
  </si>
  <si>
    <r>
      <t xml:space="preserve">мероприятие 2.3.2. </t>
    </r>
    <r>
      <rPr>
        <sz val="10"/>
        <rFont val="Times New Roman"/>
        <family val="1"/>
      </rPr>
      <t>Проектирование, строительство и реконструкция объектов общего пользования</t>
    </r>
  </si>
  <si>
    <r>
      <t xml:space="preserve">мероприятие 2.4.1. </t>
    </r>
    <r>
      <rPr>
        <sz val="10"/>
        <rFont val="Times New Roman"/>
        <family val="1"/>
      </rPr>
      <t>Поощрение победителей и лауреатов конкурсов различных уровней в области образования</t>
    </r>
  </si>
  <si>
    <t>Подпрограмма 3  "Развитие дополнительного образования детей Бокситогорского муниципального района"</t>
  </si>
  <si>
    <r>
      <t xml:space="preserve">мероприятие 3.1.1  </t>
    </r>
    <r>
      <rPr>
        <sz val="10"/>
        <rFont val="Times New Roman"/>
        <family val="1"/>
      </rPr>
      <t>Предоставление субсидий муниципальным бюджетным учреждениям</t>
    </r>
  </si>
  <si>
    <r>
      <t xml:space="preserve">мероприятие 3.2.1. </t>
    </r>
    <r>
      <rPr>
        <sz val="10"/>
        <rFont val="Times New Roman"/>
        <family val="1"/>
      </rPr>
      <t xml:space="preserve">Развитие системы дополнительного образования детей </t>
    </r>
  </si>
  <si>
    <r>
      <t xml:space="preserve">мероприятие 3.3.1. </t>
    </r>
    <r>
      <rPr>
        <sz val="10"/>
        <rFont val="Times New Roman"/>
        <family val="1"/>
      </rPr>
      <t>Укрепление материально-технической базы муниципальных учреждений дополнительного образования детей</t>
    </r>
  </si>
  <si>
    <t>Подпрограмма 4 "Развитие кадрового потенциала системы образования Бокситогорского муниципального района"</t>
  </si>
  <si>
    <r>
      <t xml:space="preserve">мероприятие 4.1.1. </t>
    </r>
    <r>
      <rPr>
        <sz val="10"/>
        <rFont val="Times New Roman"/>
        <family val="1"/>
      </rPr>
      <t xml:space="preserve">Развитие кадрового потенциала системы образования Бокситогорского муниципального района Ленинградской области </t>
    </r>
  </si>
  <si>
    <t>Подпрограмма 5 "Развитие системы отдыха, оздоровления, занятости детей, подростков и молодежи Бокситогорского муниципального района"</t>
  </si>
  <si>
    <r>
      <t>мероприятие 5.1.1.</t>
    </r>
    <r>
      <rPr>
        <sz val="10"/>
        <rFont val="Times New Roman"/>
        <family val="1"/>
      </rPr>
      <t xml:space="preserve"> Укрепление материально-технической базы учреждений для организации отдыха, оздоровления , занятости детей, подростков и молодёжи</t>
    </r>
  </si>
  <si>
    <r>
      <t xml:space="preserve">мероприятие 5.1.2. </t>
    </r>
    <r>
      <rPr>
        <sz val="10"/>
        <rFont val="Times New Roman"/>
        <family val="1"/>
      </rPr>
      <t>Организация отдыха и оздоровления детей и подростков</t>
    </r>
  </si>
  <si>
    <t>Подпрограмма 6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</si>
  <si>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r>
      <t xml:space="preserve">мероприятие 6.1.1. </t>
    </r>
    <r>
      <rPr>
        <sz val="10"/>
        <rFont val="Times New Roman"/>
        <family val="1"/>
      </rPr>
      <t xml:space="preserve"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 </t>
    </r>
  </si>
  <si>
    <t>Подпрограмма 7 "Развитие учреждений, обеспечивающих предоставление услуг в сфере  образования Бокситогорского муниципального района"</t>
  </si>
  <si>
    <r>
      <t>мероприятие 7.1.1</t>
    </r>
    <r>
      <rPr>
        <sz val="10"/>
        <rFont val="Times New Roman"/>
        <family val="1"/>
      </rPr>
      <t>. Расходы на обеспечение деятельности муниципальных казённых учреждений</t>
    </r>
  </si>
  <si>
    <r>
      <t>мероприятие 7.1.2.</t>
    </r>
    <r>
      <rPr>
        <sz val="10"/>
        <rFont val="Times New Roman"/>
        <family val="1"/>
      </rPr>
      <t xml:space="preserve"> Предоставление субсидий муниципальным бюджетным учреждениям</t>
    </r>
  </si>
  <si>
    <r>
      <t xml:space="preserve">мероприятие 7.1.3. </t>
    </r>
    <r>
      <rPr>
        <sz val="10"/>
        <rFont val="Times New Roman"/>
        <family val="1"/>
      </rPr>
      <t xml:space="preserve">Предоставление субсидий муниципальным автономным учреждениям </t>
    </r>
  </si>
  <si>
    <r>
      <t xml:space="preserve">мероприятие 7.2.2. </t>
    </r>
    <r>
      <rPr>
        <sz val="10"/>
        <rFont val="Times New Roman"/>
        <family val="1"/>
      </rPr>
      <t>Укрепление материально-технической базы  муниципальных автономных учреждений и учреждений обеспечивающих предоставление услуг в сфере образования</t>
    </r>
  </si>
  <si>
    <r>
      <t xml:space="preserve">мероприятие 7.3.1. </t>
    </r>
    <r>
      <rPr>
        <sz val="10"/>
        <rFont val="Times New Roman"/>
        <family val="1"/>
      </rPr>
      <t>Расходы на обеспечение повышения квалификации профсоюзных кадров</t>
    </r>
  </si>
  <si>
    <t>Подпрограмма 8 "Социальная поддержка родителей, проживающих в поселениях Бокситогорского муниципального района Ленинградской области"</t>
  </si>
  <si>
    <r>
      <t>мероприятие 8.1.1.</t>
    </r>
    <r>
      <rPr>
        <sz val="10"/>
        <rFont val="Times New Roman"/>
        <family val="1"/>
      </rPr>
      <t xml:space="preserve"> Ежемесячная денежная компенсация стоимости проездного билета родителям детей, проживающих в населённых пунктах сельских поселений Бокситогорского муниципального района ЛО и д.Сёгла, обучающихся в общеобразовательных учреждениях Бокситогорского муниципального района ЛО</t>
    </r>
  </si>
  <si>
    <t xml:space="preserve">Стимулирование экономической активности Бокситогорского муниципального района </t>
  </si>
  <si>
    <t>комитет экономического развития администрации Бокситогорского муниципального района</t>
  </si>
  <si>
    <t>Подпрограмма 1 "Развитие малого и среднего предпринимательства на территории Бокситогорского муниципального района на 2014-2016 годы"</t>
  </si>
  <si>
    <r>
      <t>Мероприятие 1</t>
    </r>
    <r>
      <rPr>
        <sz val="10"/>
        <rFont val="Times New Roman"/>
        <family val="1"/>
      </rPr>
      <t xml:space="preserve"> подпрограммы  Содействие в доступе субъектов малого и среднего предпринимательства к финансовым ресурсам, в том числе путем предоставления займов субъектам малого предпринимательства Бокситогорского района.</t>
    </r>
  </si>
  <si>
    <r>
      <t xml:space="preserve">Мероприятие 2 подпрограммы </t>
    </r>
    <r>
      <rPr>
        <sz val="10"/>
        <rFont val="Times New Roman"/>
        <family val="1"/>
      </rPr>
      <t xml:space="preserve"> Предоставление субсидий начинающим субъектам малого предпринимательства</t>
    </r>
  </si>
  <si>
    <r>
      <t xml:space="preserve">Мероприятие 3 подпрограммы </t>
    </r>
    <r>
      <rPr>
        <sz val="10"/>
        <rFont val="Times New Roman"/>
        <family val="1"/>
      </rPr>
      <t xml:space="preserve"> Участие в конкурсах на выделение субсидий организациям  муниципальной инфраструктуры , направленных на развитие материально-технической базы ЦМФ ПМП БМР</t>
    </r>
  </si>
  <si>
    <r>
      <t xml:space="preserve">Мероприятие 4 подпрограммы </t>
    </r>
    <r>
      <rPr>
        <sz val="10"/>
        <rFont val="Times New Roman"/>
        <family val="1"/>
      </rPr>
      <t xml:space="preserve"> Субсидии юридическим лицам муниципальной инфраструктуры поддержки малого предпринимательства на компенсацию затрат, связанных с их деятельностью на территории Бокситогорского муниципального района (в том числе текущий ремонт)</t>
    </r>
  </si>
  <si>
    <r>
      <t>Мероприятие 4 подпрограммы 1</t>
    </r>
    <r>
      <rPr>
        <sz val="10"/>
        <rFont val="Times New Roman"/>
        <family val="1"/>
      </rPr>
      <t xml:space="preserve"> Проведение информационных семинаров на территориях сельских поселений - 8 семинаров в год (дата проведения согласовывается с главами администраций сельских поселений)</t>
    </r>
  </si>
  <si>
    <t xml:space="preserve">Средства бюджета Бокситогорского муниципального района, Бокситогорского городского поселения, сельских поселений </t>
  </si>
  <si>
    <t>Подпрограмма 2  Развитие потребительской кооперации на территории Бокситогорского муниципаального района на 2014-2016 годы"</t>
  </si>
  <si>
    <r>
      <t>Мероприятие 1подпрограммы 2</t>
    </r>
    <r>
      <rPr>
        <sz val="10"/>
        <rFont val="Times New Roman"/>
        <family val="1"/>
      </rPr>
      <t xml:space="preserve"> Техническое перевооружение, реконструкция и строительство объектов, внедрение современных технологий, покупка автотранспорта</t>
    </r>
  </si>
  <si>
    <r>
      <t>Мероприятие 2</t>
    </r>
    <r>
      <rPr>
        <sz val="10"/>
        <rFont val="Times New Roman"/>
        <family val="1"/>
      </rPr>
      <t xml:space="preserve"> подпрограммы 2 Возмещение части расходов по доставке товаров первой необходимости свыше 11 км от места получения товаров организациям потребительской кооперации</t>
    </r>
  </si>
  <si>
    <r>
      <t>Мероприятие программы</t>
    </r>
    <r>
      <rPr>
        <sz val="10"/>
        <rFont val="Times New Roman"/>
        <family val="1"/>
      </rPr>
      <t xml:space="preserve"> "Возмещение убытков автотранспортных предприятий  от пассажирских перевозок автомобильным транспортом общего пользования  между поселениями в границах района на 2014-2016 годы"</t>
    </r>
  </si>
  <si>
    <t>Управление собственностью на территории Бокситогорского муниципального района на 2014-2018 годы</t>
  </si>
  <si>
    <t xml:space="preserve"> </t>
  </si>
  <si>
    <t xml:space="preserve">Комитет по управлению муниципальным имуществом администрации Бокситогорского муниципального района </t>
  </si>
  <si>
    <t>Мероприятие программы  Проведение кадастрового учета объектов и проведение оценки рыночной стоимости</t>
  </si>
  <si>
    <t>Мероприятие программы  Обеспечение теплоснабжением здания аптеки №114 в пос. Заборье</t>
  </si>
  <si>
    <t>Развитие сельского хозяйства на территории Бокситогорского муницицпального района на 2014-2017 годы                         и на период до 2020 года</t>
  </si>
  <si>
    <t>Мероприятие 1 программы Стимулирование роста объемов  производства сельскохозяйственной продукции</t>
  </si>
  <si>
    <t xml:space="preserve">Мероприятие 2 программы Стимулирование развития малых форм хозяйствования </t>
  </si>
  <si>
    <t>Мероприятие 3 программы  Участие в  выставочно-ярмарочной деятельности (районные весенняя и осенняя сельскохозяйственные ярмарки, международная выставка - ярмарка Агрорусь-2014)</t>
  </si>
  <si>
    <t xml:space="preserve">Мероприятие 4 программы Участие в проведении областных и районных конкурсов профессионального мастерства </t>
  </si>
  <si>
    <t>Мероприятие 5 программы  Создание благоприятных условий для организации и строительства новых производств</t>
  </si>
  <si>
    <t xml:space="preserve">Подпрограмма "Устойчивое развитие сельских территорий
 Бокситогорского района Ленинградской области
на 2014-2017 годы и на период до 2020года"
</t>
  </si>
  <si>
    <r>
      <t xml:space="preserve">Мероприятие 2 </t>
    </r>
    <r>
      <rPr>
        <sz val="10"/>
        <rFont val="Times New Roman"/>
        <family val="1"/>
      </rPr>
      <t>Комплексное обустройство объектами социальной и инженерной инфраструктуры сельских поселений</t>
    </r>
  </si>
  <si>
    <t>Средства бюджета Бокситогорского муниципального района, Бокситогорского городского поселения, средства поселений</t>
  </si>
  <si>
    <r>
      <t xml:space="preserve">Мероприятие 3 </t>
    </r>
    <r>
      <rPr>
        <sz val="10"/>
        <rFont val="Times New Roman"/>
        <family val="1"/>
      </rPr>
      <t>Повышение качества жизни сельского населения</t>
    </r>
  </si>
  <si>
    <t>Средства бюджета БМР, поселений</t>
  </si>
  <si>
    <t>Управление муниципальными финансами и муниципальным долгом Бокситогорского муниципального района</t>
  </si>
  <si>
    <t>комитет финансов администрации Бокситогорского муниципального района</t>
  </si>
  <si>
    <t xml:space="preserve">Задача 1. Повышение эффективности межбюджетных трансфертов
</t>
  </si>
  <si>
    <t>Своевременное обеспечение финансирования принятых расходных обязятельств</t>
  </si>
  <si>
    <r>
      <t xml:space="preserve">Мероприятие 1 задачи 1 </t>
    </r>
    <r>
      <rPr>
        <sz val="10"/>
        <rFont val="Times New Roman"/>
        <family val="1"/>
      </rPr>
      <t xml:space="preserve"> Выравнивание уровня бюджетной обеспеченности муниципальных образований Бокситогорского муниципального района.</t>
    </r>
  </si>
  <si>
    <r>
      <t xml:space="preserve">Мероприятие 2 задачи 1 </t>
    </r>
    <r>
      <rPr>
        <sz val="10"/>
        <rFont val="Times New Roman"/>
        <family val="1"/>
      </rPr>
      <t xml:space="preserve"> Обеспечение сбалансированности местных бюджетов</t>
    </r>
  </si>
  <si>
    <t xml:space="preserve">Задача 2. Повышение эффективности управления муниципальным долгом
</t>
  </si>
  <si>
    <t>Средства бюджета БМР, средства поселений</t>
  </si>
  <si>
    <r>
      <t xml:space="preserve">Мероприятие 2 задачи 2 </t>
    </r>
    <r>
      <rPr>
        <sz val="10"/>
        <rFont val="Times New Roman"/>
        <family val="1"/>
      </rPr>
      <t xml:space="preserve"> Недопущение просроченной задолженности по долговым обязательствам и текущим платежам</t>
    </r>
  </si>
  <si>
    <t xml:space="preserve">Задача 3. Обеспечение бюджетного процесса высоко технологичной унифицированной надежной информационной инфраструктурой, являющейся основой единого информационного пространства бюджетно-финансовой системы Ленинградской области
</t>
  </si>
  <si>
    <r>
      <t xml:space="preserve">Мероприятие  задачи 3 </t>
    </r>
    <r>
      <rPr>
        <sz val="10"/>
        <rFont val="Times New Roman"/>
        <family val="1"/>
      </rPr>
      <t xml:space="preserve"> Внедрение, сопровождение, модернизация и обслуживание информационной системы управления бюджетным процессом</t>
    </r>
  </si>
  <si>
    <t xml:space="preserve">Культура, молодежная политика, физическая культура и спорт Бокситогорского муниципального района </t>
  </si>
  <si>
    <t>отдел по социальной политике администрации Бокситогорского муниципального района</t>
  </si>
  <si>
    <t>Подпрограмма 1 "Молодежь Бокситогорского муниципального района на 2014-2016 гг."</t>
  </si>
  <si>
    <t>Средства бюджета БМР, поселений района</t>
  </si>
  <si>
    <r>
      <t xml:space="preserve">Мероприятие 1 подпрограммы 1 </t>
    </r>
    <r>
      <rPr>
        <sz val="10"/>
        <rFont val="Times New Roman"/>
        <family val="1"/>
      </rPr>
      <t>Комплекс мер по профилактике правонарушений и асоциального поведения в молодежной среде</t>
    </r>
  </si>
  <si>
    <r>
      <t xml:space="preserve">Мероприятие 2 подпрограммы 1 </t>
    </r>
    <r>
      <rPr>
        <sz val="10"/>
        <rFont val="Times New Roman"/>
        <family val="1"/>
      </rPr>
      <t>Организация, проведение и участие во всероссийских, областных и районных молодежных мероприятиях</t>
    </r>
  </si>
  <si>
    <t>Всего было организовано 18 выездов на мероприятия, количество участников – 107 человек.</t>
  </si>
  <si>
    <r>
      <t xml:space="preserve">Мероприятие 3 подпрограммы 1 </t>
    </r>
    <r>
      <rPr>
        <sz val="10"/>
        <rFont val="Times New Roman"/>
        <family val="1"/>
      </rPr>
      <t>Комплекс мер по информационному и научно-методическому обеспечению молодежной политики</t>
    </r>
  </si>
  <si>
    <t>изготовление полиграфической продукции (календари), изготовление банера</t>
  </si>
  <si>
    <r>
      <t xml:space="preserve">Мероприятие 4 подпрограммы 1 </t>
    </r>
    <r>
      <rPr>
        <sz val="10"/>
        <rFont val="Times New Roman"/>
        <family val="1"/>
      </rPr>
      <t>Предостваление МБУ "Бокситогорский культурно-досуговый центр" субсидии на организацию занятости детей, подростков и молодежи в летний период</t>
    </r>
  </si>
  <si>
    <t>Средства бюджета  Бокситогорского городского поселения</t>
  </si>
  <si>
    <t xml:space="preserve">Предоставление 20 рабочих мест в мае, июне 2015 года </t>
  </si>
  <si>
    <t>Подпрограмма 3 "Развитие физической культуры и спорта в Бокситогорском муниципальном районе на 2014-2016 годы"</t>
  </si>
  <si>
    <r>
      <t xml:space="preserve">Мероприятие 1подпрограммы 2 </t>
    </r>
    <r>
      <rPr>
        <sz val="10"/>
        <rFont val="Times New Roman"/>
        <family val="1"/>
      </rPr>
      <t xml:space="preserve">Проведение и участие спортсменов и сборных команд Бокситогорского муниципального района в районных, межмуниципальных, областных и всероссийских официальных физкультурно-массовых и спортивных мероприятиях </t>
    </r>
  </si>
  <si>
    <t>Организовано и проведено 23 мероприятия для 1575 участников. Спортсмены и сборные команды района приняли участие в 32  областных соревнованиях и турнирах, 456  участников.</t>
  </si>
  <si>
    <r>
      <t xml:space="preserve">Мероприятие 2 подпрограммы 2 </t>
    </r>
    <r>
      <rPr>
        <sz val="10"/>
        <rFont val="Times New Roman"/>
        <family val="1"/>
      </rPr>
      <t>Укрепление материально-технической базы</t>
    </r>
  </si>
  <si>
    <t>Подпрограмма 2 "Культура Бокситогорского муниципального района на 2014-2016 годы"</t>
  </si>
  <si>
    <r>
      <t xml:space="preserve">Мероприятие 1 подпрограммы 2 </t>
    </r>
    <r>
      <rPr>
        <sz val="10"/>
        <rFont val="Times New Roman"/>
        <family val="1"/>
      </rPr>
      <t>Проведение и участие в районных, областных и межрегиональных мероприятиях</t>
    </r>
  </si>
  <si>
    <t>Средства бюджета Бокситогорского муниципального района, поселений Бокситогорского муниципального района</t>
  </si>
  <si>
    <r>
      <t xml:space="preserve">Мероприятие 2 подпрограммы 2 </t>
    </r>
    <r>
      <rPr>
        <sz val="10"/>
        <rFont val="Times New Roman"/>
        <family val="1"/>
      </rPr>
      <t>Предоставление муниципальным бюджетным учреждениям  субсидий на финансовое обеспечение выполнения муниципального задания</t>
    </r>
  </si>
  <si>
    <r>
      <t xml:space="preserve">Мероприятие 2 подпрограммы 2 </t>
    </r>
    <r>
      <rPr>
        <sz val="10"/>
        <rFont val="Times New Roman"/>
        <family val="1"/>
      </rPr>
      <t xml:space="preserve">Организация библиотечного обслуживания </t>
    </r>
  </si>
  <si>
    <t>Средства бюджета Бокситогорского муниципального района, поселений Бокситогорского мунципального района</t>
  </si>
  <si>
    <r>
      <t xml:space="preserve">Мероприятие 4 подпрограммы 2 </t>
    </r>
    <r>
      <rPr>
        <sz val="10"/>
        <rFont val="Times New Roman"/>
        <family val="1"/>
      </rPr>
      <t>Комплектование библиотечных фондов библиотек поселений</t>
    </r>
  </si>
  <si>
    <r>
      <t xml:space="preserve">Мероприятие 5 подпрограммы 2 </t>
    </r>
    <r>
      <rPr>
        <sz val="10"/>
        <rFont val="Times New Roman"/>
        <family val="1"/>
      </rPr>
      <t>Обеспечение исполнения расходных обязательств муниципальных образований в соответствии с планами мероприятий ("дорожными картами") по реализации Указов Президента РФ от 7 мая 2012 года</t>
    </r>
  </si>
  <si>
    <r>
      <t xml:space="preserve">Мероприятие 6 подпрограммы 2 </t>
    </r>
    <r>
      <rPr>
        <sz val="10"/>
        <rFont val="Times New Roman"/>
        <family val="1"/>
      </rPr>
      <t>Предоставление муниципальным бюджетным учреждениям  субсидий на укрепление материально-технической базы:</t>
    </r>
  </si>
  <si>
    <r>
      <t xml:space="preserve">Мероприятие 7 подпрограммы 2 </t>
    </r>
    <r>
      <rPr>
        <sz val="10"/>
        <rFont val="Times New Roman"/>
        <family val="1"/>
      </rPr>
      <t>Межбюджетные трансферты городским и сельским поселениям Бокситогорского муниципального района на ремонт объектов исторического и культурного наследия - памятников ВОВ</t>
    </r>
  </si>
  <si>
    <r>
      <t xml:space="preserve">Мероприятие 8 подпрограммы 2 </t>
    </r>
    <r>
      <rPr>
        <sz val="10"/>
        <rFont val="Times New Roman"/>
        <family val="1"/>
      </rPr>
      <t>Выполнение администрацией Бокситогорского муниципального района части полномочия администрации Большедворского сельского поселения похранению, использованию и популяризации объекта культурного наследия (мемориального комплексана рубеже обороны советских войск в период боев за город Тихвин в 1941 году в д.Астрачи)</t>
    </r>
  </si>
  <si>
    <t>Устойчивое  общественное  развитие  в Бокситогорском  муниципальном  районе  на 2014-2016 годы</t>
  </si>
  <si>
    <t>Организационный отдел администрации Бокситогорского муниципального района</t>
  </si>
  <si>
    <t>Подпрограмма 1 "Создание условий для эффективного выполнения органами местного самоуправления своих полномочий на 2015-2017 годы"</t>
  </si>
  <si>
    <r>
      <t>Мероприятие 1 подпрограммы 1</t>
    </r>
    <r>
      <rPr>
        <sz val="10"/>
        <rFont val="Times New Roman"/>
        <family val="1"/>
      </rPr>
      <t xml:space="preserve">  Повышение квалификации лиц, замещающих должности муниципальной службы в органах местного самоуправления Бокситогорского муниципального района </t>
    </r>
  </si>
  <si>
    <r>
      <t>Мероприятие 2 подпрограммы 1</t>
    </r>
    <r>
      <rPr>
        <sz val="10"/>
        <rFont val="Times New Roman"/>
        <family val="1"/>
      </rPr>
      <t xml:space="preserve">  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 - 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</si>
</sst>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4"/>
      <color indexed="62"/>
      <name val="Times New Roman"/>
      <family val="1"/>
    </font>
    <font>
      <b/>
      <i/>
      <sz val="10"/>
      <name val="Times New Roman"/>
      <family val="1"/>
    </font>
    <font>
      <b/>
      <i/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15" applyNumberFormat="1" applyFont="1" applyBorder="1" applyAlignment="1" applyProtection="1">
      <alignment horizontal="center" vertical="top" wrapText="1"/>
      <protection/>
    </xf>
    <xf numFmtId="0" fontId="7" fillId="0" borderId="2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vertical="top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vertical="top" wrapText="1"/>
    </xf>
    <xf numFmtId="164" fontId="3" fillId="2" borderId="17" xfId="0" applyNumberFormat="1" applyFont="1" applyFill="1" applyBorder="1" applyAlignment="1">
      <alignment horizontal="center" vertical="center" wrapText="1"/>
    </xf>
    <xf numFmtId="165" fontId="3" fillId="2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vertical="top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vertical="top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vertical="top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vertical="top" wrapText="1"/>
    </xf>
    <xf numFmtId="164" fontId="7" fillId="0" borderId="24" xfId="0" applyNumberFormat="1" applyFont="1" applyFill="1" applyBorder="1" applyAlignment="1">
      <alignment horizontal="center" vertical="center" wrapText="1"/>
    </xf>
    <xf numFmtId="165" fontId="7" fillId="0" borderId="25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165" fontId="7" fillId="0" borderId="27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top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right" vertical="center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vertical="top" wrapText="1"/>
    </xf>
    <xf numFmtId="164" fontId="3" fillId="2" borderId="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vertical="top" wrapText="1"/>
    </xf>
    <xf numFmtId="164" fontId="9" fillId="0" borderId="11" xfId="0" applyNumberFormat="1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top" wrapText="1"/>
    </xf>
    <xf numFmtId="164" fontId="10" fillId="0" borderId="14" xfId="0" applyNumberFormat="1" applyFont="1" applyFill="1" applyBorder="1" applyAlignment="1">
      <alignment horizontal="center" vertical="top" wrapText="1"/>
    </xf>
    <xf numFmtId="164" fontId="9" fillId="0" borderId="24" xfId="0" applyNumberFormat="1" applyFont="1" applyFill="1" applyBorder="1" applyAlignment="1">
      <alignment horizontal="center" vertical="top" wrapText="1"/>
    </xf>
    <xf numFmtId="164" fontId="10" fillId="0" borderId="24" xfId="0" applyNumberFormat="1" applyFont="1" applyFill="1" applyBorder="1" applyAlignment="1">
      <alignment horizontal="center" vertical="top" wrapText="1"/>
    </xf>
    <xf numFmtId="0" fontId="11" fillId="3" borderId="35" xfId="0" applyFont="1" applyFill="1" applyBorder="1" applyAlignment="1">
      <alignment horizontal="left" vertical="top" wrapText="1"/>
    </xf>
    <xf numFmtId="0" fontId="11" fillId="3" borderId="36" xfId="0" applyFont="1" applyFill="1" applyBorder="1" applyAlignment="1">
      <alignment vertical="top" wrapText="1"/>
    </xf>
    <xf numFmtId="164" fontId="11" fillId="3" borderId="36" xfId="0" applyNumberFormat="1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left" vertical="top" wrapText="1"/>
    </xf>
    <xf numFmtId="0" fontId="11" fillId="3" borderId="14" xfId="0" applyFont="1" applyFill="1" applyBorder="1" applyAlignment="1">
      <alignment vertical="top" wrapText="1"/>
    </xf>
    <xf numFmtId="164" fontId="11" fillId="3" borderId="14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vertical="top" wrapText="1"/>
    </xf>
    <xf numFmtId="164" fontId="11" fillId="3" borderId="24" xfId="0" applyNumberFormat="1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left" vertical="top" wrapText="1"/>
    </xf>
    <xf numFmtId="0" fontId="11" fillId="3" borderId="39" xfId="0" applyFont="1" applyFill="1" applyBorder="1" applyAlignment="1">
      <alignment vertical="top" wrapText="1"/>
    </xf>
    <xf numFmtId="164" fontId="11" fillId="3" borderId="39" xfId="0" applyNumberFormat="1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horizontal="center" vertical="center" wrapText="1"/>
    </xf>
    <xf numFmtId="165" fontId="11" fillId="3" borderId="12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left" vertical="center" wrapText="1"/>
    </xf>
    <xf numFmtId="0" fontId="11" fillId="3" borderId="39" xfId="0" applyFont="1" applyFill="1" applyBorder="1" applyAlignment="1">
      <alignment horizontal="center" vertical="center" wrapText="1"/>
    </xf>
    <xf numFmtId="165" fontId="11" fillId="3" borderId="40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top" wrapText="1"/>
    </xf>
    <xf numFmtId="164" fontId="3" fillId="2" borderId="3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top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164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9" fillId="0" borderId="19" xfId="0" applyFont="1" applyBorder="1" applyAlignment="1">
      <alignment vertical="top" wrapText="1"/>
    </xf>
    <xf numFmtId="164" fontId="9" fillId="0" borderId="19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top" wrapText="1"/>
    </xf>
    <xf numFmtId="0" fontId="7" fillId="0" borderId="17" xfId="0" applyFont="1" applyBorder="1" applyAlignment="1">
      <alignment vertical="top" wrapText="1"/>
    </xf>
    <xf numFmtId="164" fontId="7" fillId="0" borderId="17" xfId="0" applyNumberFormat="1" applyFont="1" applyBorder="1" applyAlignment="1">
      <alignment horizontal="center" vertical="center" wrapText="1"/>
    </xf>
    <xf numFmtId="165" fontId="7" fillId="0" borderId="18" xfId="0" applyNumberFormat="1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justify" vertical="top" wrapText="1"/>
    </xf>
    <xf numFmtId="164" fontId="3" fillId="2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5" fontId="7" fillId="0" borderId="25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justify" vertical="top" wrapText="1"/>
    </xf>
    <xf numFmtId="3" fontId="9" fillId="0" borderId="14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9" fillId="0" borderId="14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center" vertical="center" wrapText="1"/>
    </xf>
    <xf numFmtId="165" fontId="11" fillId="3" borderId="1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9" fillId="0" borderId="11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top" wrapText="1"/>
    </xf>
    <xf numFmtId="165" fontId="7" fillId="0" borderId="25" xfId="0" applyNumberFormat="1" applyFont="1" applyFill="1" applyBorder="1" applyAlignment="1">
      <alignment horizontal="center" vertical="center" wrapText="1"/>
    </xf>
    <xf numFmtId="165" fontId="7" fillId="0" borderId="27" xfId="0" applyNumberFormat="1" applyFont="1" applyFill="1" applyBorder="1" applyAlignment="1">
      <alignment horizontal="center" vertical="center" wrapText="1"/>
    </xf>
    <xf numFmtId="165" fontId="7" fillId="0" borderId="2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vertical="top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5" fontId="7" fillId="0" borderId="18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wrapText="1"/>
    </xf>
    <xf numFmtId="164" fontId="9" fillId="2" borderId="19" xfId="0" applyNumberFormat="1" applyFont="1" applyFill="1" applyBorder="1" applyAlignment="1">
      <alignment horizontal="center" vertical="center" wrapText="1"/>
    </xf>
    <xf numFmtId="165" fontId="9" fillId="2" borderId="20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165" fontId="7" fillId="2" borderId="18" xfId="0" applyNumberFormat="1" applyFont="1" applyFill="1" applyBorder="1" applyAlignment="1">
      <alignment horizontal="center" vertical="top" wrapText="1"/>
    </xf>
    <xf numFmtId="165" fontId="11" fillId="3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vertical="top" wrapText="1"/>
    </xf>
    <xf numFmtId="164" fontId="3" fillId="2" borderId="24" xfId="0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justify" vertical="top" wrapText="1"/>
    </xf>
    <xf numFmtId="0" fontId="3" fillId="2" borderId="15" xfId="0" applyFont="1" applyFill="1" applyBorder="1" applyAlignment="1">
      <alignment horizontal="justify" vertical="top" wrapText="1"/>
    </xf>
    <xf numFmtId="0" fontId="9" fillId="2" borderId="11" xfId="0" applyFont="1" applyFill="1" applyBorder="1" applyAlignment="1">
      <alignment vertical="top" wrapText="1"/>
    </xf>
    <xf numFmtId="165" fontId="9" fillId="2" borderId="12" xfId="0" applyNumberFormat="1" applyFont="1" applyFill="1" applyBorder="1" applyAlignment="1">
      <alignment horizontal="center" vertical="center" wrapText="1"/>
    </xf>
    <xf numFmtId="165" fontId="11" fillId="3" borderId="34" xfId="0" applyNumberFormat="1" applyFont="1" applyFill="1" applyBorder="1" applyAlignment="1">
      <alignment horizontal="center" vertical="center" wrapText="1"/>
    </xf>
    <xf numFmtId="165" fontId="11" fillId="3" borderId="20" xfId="0" applyNumberFormat="1" applyFont="1" applyFill="1" applyBorder="1" applyAlignment="1">
      <alignment horizontal="center" vertical="center" wrapText="1"/>
    </xf>
    <xf numFmtId="165" fontId="7" fillId="2" borderId="34" xfId="0" applyNumberFormat="1" applyFont="1" applyFill="1" applyBorder="1" applyAlignment="1">
      <alignment horizontal="left" vertical="center" wrapText="1"/>
    </xf>
    <xf numFmtId="165" fontId="7" fillId="2" borderId="27" xfId="0" applyNumberFormat="1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 wrapText="1"/>
    </xf>
    <xf numFmtId="165" fontId="7" fillId="2" borderId="44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textRotation="90" wrapText="1"/>
    </xf>
    <xf numFmtId="0" fontId="7" fillId="0" borderId="15" xfId="0" applyFont="1" applyFill="1" applyBorder="1" applyAlignment="1">
      <alignment vertical="center" textRotation="90" wrapText="1"/>
    </xf>
    <xf numFmtId="165" fontId="3" fillId="2" borderId="20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3" fillId="2" borderId="44" xfId="0" applyNumberFormat="1" applyFont="1" applyFill="1" applyBorder="1" applyAlignment="1">
      <alignment horizontal="center" vertical="center" wrapText="1"/>
    </xf>
    <xf numFmtId="165" fontId="9" fillId="0" borderId="27" xfId="0" applyNumberFormat="1" applyFont="1" applyFill="1" applyBorder="1" applyAlignment="1">
      <alignment horizontal="center" vertical="center" wrapText="1"/>
    </xf>
    <xf numFmtId="165" fontId="9" fillId="0" borderId="2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65" fontId="3" fillId="2" borderId="1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vertical="top" wrapText="1"/>
    </xf>
    <xf numFmtId="165" fontId="11" fillId="3" borderId="11" xfId="0" applyNumberFormat="1" applyFont="1" applyFill="1" applyBorder="1" applyAlignment="1">
      <alignment horizontal="center" vertical="center" wrapText="1"/>
    </xf>
    <xf numFmtId="165" fontId="11" fillId="3" borderId="14" xfId="0" applyNumberFormat="1" applyFont="1" applyFill="1" applyBorder="1" applyAlignment="1">
      <alignment horizontal="center" vertical="center" wrapText="1"/>
    </xf>
    <xf numFmtId="165" fontId="11" fillId="3" borderId="39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165" fontId="9" fillId="0" borderId="14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vertical="top" wrapText="1"/>
    </xf>
    <xf numFmtId="164" fontId="11" fillId="4" borderId="11" xfId="0" applyNumberFormat="1" applyFont="1" applyFill="1" applyBorder="1" applyAlignment="1">
      <alignment horizontal="center" vertical="center" wrapText="1"/>
    </xf>
    <xf numFmtId="165" fontId="11" fillId="4" borderId="12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vertical="top" wrapText="1"/>
    </xf>
    <xf numFmtId="164" fontId="11" fillId="4" borderId="14" xfId="0" applyNumberFormat="1" applyFont="1" applyFill="1" applyBorder="1" applyAlignment="1">
      <alignment horizontal="center" vertical="center" wrapText="1"/>
    </xf>
    <xf numFmtId="165" fontId="11" fillId="4" borderId="15" xfId="0" applyNumberFormat="1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left" vertical="center" wrapText="1"/>
    </xf>
    <xf numFmtId="0" fontId="11" fillId="4" borderId="39" xfId="0" applyFont="1" applyFill="1" applyBorder="1" applyAlignment="1">
      <alignment vertical="top" wrapText="1"/>
    </xf>
    <xf numFmtId="164" fontId="11" fillId="4" borderId="39" xfId="0" applyNumberFormat="1" applyFont="1" applyFill="1" applyBorder="1" applyAlignment="1">
      <alignment horizontal="center" vertical="center" wrapText="1"/>
    </xf>
    <xf numFmtId="165" fontId="11" fillId="4" borderId="40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03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64.375" style="0" customWidth="1"/>
    <col min="2" max="2" width="40.375" style="0" customWidth="1"/>
    <col min="3" max="5" width="14.00390625" style="0" customWidth="1"/>
    <col min="6" max="6" width="18.75390625" style="0" customWidth="1"/>
    <col min="8" max="8" width="8.25390625" style="0" customWidth="1"/>
    <col min="9" max="9" width="9.25390625" style="0" customWidth="1"/>
    <col min="10" max="10" width="8.75390625" style="0" customWidth="1"/>
    <col min="11" max="11" width="10.125" style="0" customWidth="1"/>
    <col min="12" max="12" width="9.25390625" style="0" customWidth="1"/>
    <col min="13" max="13" width="9.00390625" style="0" customWidth="1"/>
    <col min="15" max="15" width="7.125" style="0" customWidth="1"/>
    <col min="16" max="16" width="8.75390625" style="0" customWidth="1"/>
    <col min="17" max="17" width="7.875" style="0" customWidth="1"/>
    <col min="18" max="18" width="10.25390625" style="0" customWidth="1"/>
    <col min="19" max="19" width="5.625" style="0" customWidth="1"/>
  </cols>
  <sheetData>
    <row r="1" spans="1:6" ht="33.75" customHeight="1">
      <c r="A1" s="1" t="s">
        <v>13</v>
      </c>
      <c r="B1" s="1"/>
      <c r="C1" s="1"/>
      <c r="D1" s="1"/>
      <c r="E1" s="1"/>
      <c r="F1" s="1"/>
    </row>
    <row r="2" spans="1:6" ht="10.5" customHeight="1" thickBot="1">
      <c r="A2" s="2"/>
      <c r="B2" s="2"/>
      <c r="C2" s="2"/>
      <c r="D2" s="2"/>
      <c r="E2" s="2"/>
      <c r="F2" s="2"/>
    </row>
    <row r="3" spans="1:6" s="5" customFormat="1" ht="30" customHeight="1" thickBot="1">
      <c r="A3" s="3" t="s">
        <v>14</v>
      </c>
      <c r="B3" s="3" t="s">
        <v>15</v>
      </c>
      <c r="C3" s="4" t="s">
        <v>16</v>
      </c>
      <c r="D3" s="4"/>
      <c r="E3" s="4"/>
      <c r="F3" s="4"/>
    </row>
    <row r="4" spans="1:6" ht="80.25" customHeight="1" thickBot="1">
      <c r="A4" s="3"/>
      <c r="B4" s="3"/>
      <c r="C4" s="6" t="s">
        <v>17</v>
      </c>
      <c r="D4" s="7" t="s">
        <v>18</v>
      </c>
      <c r="E4" s="7" t="s">
        <v>19</v>
      </c>
      <c r="F4" s="8" t="s">
        <v>20</v>
      </c>
    </row>
    <row r="5" spans="1:6" ht="13.5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19.5" thickTop="1">
      <c r="A6" s="10" t="s">
        <v>21</v>
      </c>
      <c r="B6" s="11"/>
      <c r="C6" s="11"/>
      <c r="D6" s="11"/>
      <c r="E6" s="11"/>
      <c r="F6" s="12"/>
    </row>
    <row r="7" spans="1:6" ht="13.5" customHeight="1">
      <c r="A7" s="13" t="s">
        <v>22</v>
      </c>
      <c r="B7" s="14" t="s">
        <v>23</v>
      </c>
      <c r="C7" s="14"/>
      <c r="D7" s="14"/>
      <c r="E7" s="15"/>
      <c r="F7" s="16"/>
    </row>
    <row r="8" spans="1:6" ht="14.25" customHeight="1" thickBot="1">
      <c r="A8" s="13" t="s">
        <v>24</v>
      </c>
      <c r="B8" s="17" t="s">
        <v>25</v>
      </c>
      <c r="C8" s="17"/>
      <c r="D8" s="17"/>
      <c r="E8" s="17"/>
      <c r="F8" s="18"/>
    </row>
    <row r="9" spans="1:6" s="23" customFormat="1" ht="21" customHeight="1">
      <c r="A9" s="19" t="s">
        <v>26</v>
      </c>
      <c r="B9" s="20" t="s">
        <v>27</v>
      </c>
      <c r="C9" s="21">
        <f>C10+C11+C12</f>
        <v>178086</v>
      </c>
      <c r="D9" s="21">
        <f>D10+D11+D12</f>
        <v>82943.7</v>
      </c>
      <c r="E9" s="21">
        <f>E10+E11+E12</f>
        <v>79893.3</v>
      </c>
      <c r="F9" s="22">
        <f aca="true" t="shared" si="0" ref="F9:F67">E9/C9*100</f>
        <v>44.86220140830835</v>
      </c>
    </row>
    <row r="10" spans="1:6" s="23" customFormat="1" ht="19.5" customHeight="1">
      <c r="A10" s="24"/>
      <c r="B10" s="25" t="s">
        <v>28</v>
      </c>
      <c r="C10" s="26">
        <f>C34+C42+C54+C56</f>
        <v>57064.700000000004</v>
      </c>
      <c r="D10" s="26">
        <f>D34+D42+D54+D56</f>
        <v>20098.3</v>
      </c>
      <c r="E10" s="26">
        <f>E34+E42+E54+E56</f>
        <v>19516.3</v>
      </c>
      <c r="F10" s="27">
        <f t="shared" si="0"/>
        <v>34.20030246369471</v>
      </c>
    </row>
    <row r="11" spans="1:6" s="23" customFormat="1" ht="18.75" customHeight="1">
      <c r="A11" s="24"/>
      <c r="B11" s="25" t="s">
        <v>29</v>
      </c>
      <c r="C11" s="28">
        <f>C14+C16+C18+C20+C22+C24+C26+C28+C30+C32+C36+C38+C40+C46+C48+C60+C50+C52+C58</f>
        <v>115039.29999999999</v>
      </c>
      <c r="D11" s="28">
        <f>D14+D16+D18+D20+D22+D24+D26+D28+D30+D32+D36+D38+D40+D46+D48+D60+D50+D52+D58</f>
        <v>60150.799999999996</v>
      </c>
      <c r="E11" s="28">
        <f>E14+E16+E18+E20+E22+E24+E26+E28+E30+E32+E36+E38+E40+E46+E48+E60+E50+E52+E58</f>
        <v>57682.399999999994</v>
      </c>
      <c r="F11" s="27">
        <f t="shared" si="0"/>
        <v>50.141473392136426</v>
      </c>
    </row>
    <row r="12" spans="1:6" s="23" customFormat="1" ht="21.75" customHeight="1" thickBot="1">
      <c r="A12" s="29"/>
      <c r="B12" s="30" t="s">
        <v>30</v>
      </c>
      <c r="C12" s="31">
        <f>C44</f>
        <v>5982</v>
      </c>
      <c r="D12" s="31">
        <f>D44</f>
        <v>2694.6</v>
      </c>
      <c r="E12" s="31">
        <f>E44</f>
        <v>2694.6</v>
      </c>
      <c r="F12" s="32">
        <f t="shared" si="0"/>
        <v>45.045135406218655</v>
      </c>
    </row>
    <row r="13" spans="1:6" s="37" customFormat="1" ht="16.5" customHeight="1">
      <c r="A13" s="33" t="s">
        <v>31</v>
      </c>
      <c r="B13" s="34" t="s">
        <v>27</v>
      </c>
      <c r="C13" s="35">
        <f>C14</f>
        <v>445.7</v>
      </c>
      <c r="D13" s="35">
        <f>D14</f>
        <v>280</v>
      </c>
      <c r="E13" s="35">
        <f>E14</f>
        <v>280</v>
      </c>
      <c r="F13" s="36">
        <f t="shared" si="0"/>
        <v>62.82252636302446</v>
      </c>
    </row>
    <row r="14" spans="1:6" s="37" customFormat="1" ht="15" customHeight="1">
      <c r="A14" s="38"/>
      <c r="B14" s="39" t="s">
        <v>29</v>
      </c>
      <c r="C14" s="40">
        <v>445.7</v>
      </c>
      <c r="D14" s="40">
        <v>280</v>
      </c>
      <c r="E14" s="40">
        <v>280</v>
      </c>
      <c r="F14" s="41">
        <f t="shared" si="0"/>
        <v>62.82252636302446</v>
      </c>
    </row>
    <row r="15" spans="1:6" s="37" customFormat="1" ht="16.5" customHeight="1">
      <c r="A15" s="42" t="s">
        <v>32</v>
      </c>
      <c r="B15" s="43" t="s">
        <v>27</v>
      </c>
      <c r="C15" s="44">
        <f>C16</f>
        <v>29826.5</v>
      </c>
      <c r="D15" s="44">
        <f>D16</f>
        <v>20050</v>
      </c>
      <c r="E15" s="44">
        <f>E16</f>
        <v>19397.3</v>
      </c>
      <c r="F15" s="45">
        <f t="shared" si="0"/>
        <v>65.0337786867383</v>
      </c>
    </row>
    <row r="16" spans="1:6" s="37" customFormat="1" ht="15" customHeight="1">
      <c r="A16" s="38"/>
      <c r="B16" s="39" t="s">
        <v>29</v>
      </c>
      <c r="C16" s="40">
        <v>29826.5</v>
      </c>
      <c r="D16" s="40">
        <v>20050</v>
      </c>
      <c r="E16" s="40">
        <v>19397.3</v>
      </c>
      <c r="F16" s="41">
        <f t="shared" si="0"/>
        <v>65.0337786867383</v>
      </c>
    </row>
    <row r="17" spans="1:6" s="37" customFormat="1" ht="21.75" customHeight="1">
      <c r="A17" s="42" t="s">
        <v>33</v>
      </c>
      <c r="B17" s="43" t="s">
        <v>27</v>
      </c>
      <c r="C17" s="44">
        <f>C18</f>
        <v>34244.2</v>
      </c>
      <c r="D17" s="44">
        <f>D18</f>
        <v>16540</v>
      </c>
      <c r="E17" s="44">
        <f>E18</f>
        <v>16023.5</v>
      </c>
      <c r="F17" s="45">
        <f t="shared" si="0"/>
        <v>46.791865483789955</v>
      </c>
    </row>
    <row r="18" spans="1:6" s="37" customFormat="1" ht="15" customHeight="1">
      <c r="A18" s="38"/>
      <c r="B18" s="39" t="s">
        <v>29</v>
      </c>
      <c r="C18" s="40">
        <v>34244.2</v>
      </c>
      <c r="D18" s="40">
        <v>16540</v>
      </c>
      <c r="E18" s="40">
        <v>16023.5</v>
      </c>
      <c r="F18" s="41">
        <f t="shared" si="0"/>
        <v>46.791865483789955</v>
      </c>
    </row>
    <row r="19" spans="1:6" s="37" customFormat="1" ht="16.5" customHeight="1">
      <c r="A19" s="42" t="s">
        <v>34</v>
      </c>
      <c r="B19" s="43" t="s">
        <v>27</v>
      </c>
      <c r="C19" s="44">
        <f>C20</f>
        <v>1019</v>
      </c>
      <c r="D19" s="44">
        <f>D20</f>
        <v>480</v>
      </c>
      <c r="E19" s="44">
        <f>E20</f>
        <v>463.3</v>
      </c>
      <c r="F19" s="45">
        <f t="shared" si="0"/>
        <v>45.46614327772326</v>
      </c>
    </row>
    <row r="20" spans="1:6" s="37" customFormat="1" ht="17.25" customHeight="1">
      <c r="A20" s="38"/>
      <c r="B20" s="39" t="s">
        <v>29</v>
      </c>
      <c r="C20" s="40">
        <v>1019</v>
      </c>
      <c r="D20" s="40">
        <v>480</v>
      </c>
      <c r="E20" s="40">
        <v>463.3</v>
      </c>
      <c r="F20" s="41">
        <f t="shared" si="0"/>
        <v>45.46614327772326</v>
      </c>
    </row>
    <row r="21" spans="1:6" s="37" customFormat="1" ht="16.5" customHeight="1">
      <c r="A21" s="42" t="s">
        <v>35</v>
      </c>
      <c r="B21" s="43" t="s">
        <v>27</v>
      </c>
      <c r="C21" s="44">
        <f>C22</f>
        <v>591.1</v>
      </c>
      <c r="D21" s="44">
        <f>D22</f>
        <v>283.8</v>
      </c>
      <c r="E21" s="44">
        <f>E22</f>
        <v>274.1</v>
      </c>
      <c r="F21" s="45">
        <f t="shared" si="0"/>
        <v>46.37117239045847</v>
      </c>
    </row>
    <row r="22" spans="1:6" s="37" customFormat="1" ht="18" customHeight="1">
      <c r="A22" s="38"/>
      <c r="B22" s="39" t="s">
        <v>29</v>
      </c>
      <c r="C22" s="40">
        <v>591.1</v>
      </c>
      <c r="D22" s="40">
        <v>283.8</v>
      </c>
      <c r="E22" s="40">
        <v>274.1</v>
      </c>
      <c r="F22" s="41">
        <f t="shared" si="0"/>
        <v>46.37117239045847</v>
      </c>
    </row>
    <row r="23" spans="1:6" s="37" customFormat="1" ht="80.25" customHeight="1">
      <c r="A23" s="42" t="s">
        <v>36</v>
      </c>
      <c r="B23" s="46" t="s">
        <v>27</v>
      </c>
      <c r="C23" s="44">
        <f>C24</f>
        <v>10.1</v>
      </c>
      <c r="D23" s="44">
        <f>D24</f>
        <v>4.1</v>
      </c>
      <c r="E23" s="44">
        <f>E24</f>
        <v>4.1</v>
      </c>
      <c r="F23" s="45">
        <f t="shared" si="0"/>
        <v>40.59405940594059</v>
      </c>
    </row>
    <row r="24" spans="1:6" s="37" customFormat="1" ht="19.5" customHeight="1">
      <c r="A24" s="38"/>
      <c r="B24" s="39" t="s">
        <v>29</v>
      </c>
      <c r="C24" s="40">
        <v>10.1</v>
      </c>
      <c r="D24" s="40">
        <v>4.1</v>
      </c>
      <c r="E24" s="40">
        <v>4.1</v>
      </c>
      <c r="F24" s="41">
        <f t="shared" si="0"/>
        <v>40.59405940594059</v>
      </c>
    </row>
    <row r="25" spans="1:6" s="37" customFormat="1" ht="16.5" customHeight="1">
      <c r="A25" s="42" t="s">
        <v>37</v>
      </c>
      <c r="B25" s="43" t="s">
        <v>27</v>
      </c>
      <c r="C25" s="44">
        <f>C26</f>
        <v>20796.4</v>
      </c>
      <c r="D25" s="44">
        <f>D26</f>
        <v>10728</v>
      </c>
      <c r="E25" s="44">
        <f>E26</f>
        <v>10428.6</v>
      </c>
      <c r="F25" s="45">
        <f t="shared" si="0"/>
        <v>50.14617914639072</v>
      </c>
    </row>
    <row r="26" spans="1:6" s="37" customFormat="1" ht="15" customHeight="1">
      <c r="A26" s="38"/>
      <c r="B26" s="39" t="s">
        <v>29</v>
      </c>
      <c r="C26" s="40">
        <v>20796.4</v>
      </c>
      <c r="D26" s="40">
        <v>10728</v>
      </c>
      <c r="E26" s="40">
        <v>10428.6</v>
      </c>
      <c r="F26" s="41">
        <f t="shared" si="0"/>
        <v>50.14617914639072</v>
      </c>
    </row>
    <row r="27" spans="1:6" s="37" customFormat="1" ht="24.75" customHeight="1">
      <c r="A27" s="42" t="s">
        <v>38</v>
      </c>
      <c r="B27" s="46" t="s">
        <v>27</v>
      </c>
      <c r="C27" s="44">
        <f>C28</f>
        <v>399</v>
      </c>
      <c r="D27" s="44">
        <f>D28</f>
        <v>210</v>
      </c>
      <c r="E27" s="44">
        <f>E28</f>
        <v>170</v>
      </c>
      <c r="F27" s="45">
        <f t="shared" si="0"/>
        <v>42.606516290726816</v>
      </c>
    </row>
    <row r="28" spans="1:6" s="37" customFormat="1" ht="15" customHeight="1">
      <c r="A28" s="38"/>
      <c r="B28" s="39" t="s">
        <v>29</v>
      </c>
      <c r="C28" s="40">
        <v>399</v>
      </c>
      <c r="D28" s="40">
        <v>210</v>
      </c>
      <c r="E28" s="40">
        <v>170</v>
      </c>
      <c r="F28" s="41">
        <f t="shared" si="0"/>
        <v>42.606516290726816</v>
      </c>
    </row>
    <row r="29" spans="1:6" s="37" customFormat="1" ht="16.5" customHeight="1">
      <c r="A29" s="42" t="s">
        <v>39</v>
      </c>
      <c r="B29" s="43" t="s">
        <v>27</v>
      </c>
      <c r="C29" s="44">
        <f>C30</f>
        <v>10657.9</v>
      </c>
      <c r="D29" s="44">
        <f>D30</f>
        <v>4240</v>
      </c>
      <c r="E29" s="44">
        <f>E30</f>
        <v>3993.7</v>
      </c>
      <c r="F29" s="45">
        <f t="shared" si="0"/>
        <v>37.471734581859465</v>
      </c>
    </row>
    <row r="30" spans="1:6" s="37" customFormat="1" ht="15" customHeight="1">
      <c r="A30" s="38"/>
      <c r="B30" s="39" t="s">
        <v>29</v>
      </c>
      <c r="C30" s="40">
        <v>10657.9</v>
      </c>
      <c r="D30" s="40">
        <v>4240</v>
      </c>
      <c r="E30" s="40">
        <v>3993.7</v>
      </c>
      <c r="F30" s="41">
        <f t="shared" si="0"/>
        <v>37.471734581859465</v>
      </c>
    </row>
    <row r="31" spans="1:6" s="37" customFormat="1" ht="16.5" customHeight="1">
      <c r="A31" s="42" t="s">
        <v>40</v>
      </c>
      <c r="B31" s="43" t="s">
        <v>27</v>
      </c>
      <c r="C31" s="44">
        <f>C32</f>
        <v>46.2</v>
      </c>
      <c r="D31" s="44">
        <f>D32</f>
        <v>16</v>
      </c>
      <c r="E31" s="44">
        <f>E32</f>
        <v>16</v>
      </c>
      <c r="F31" s="45">
        <f t="shared" si="0"/>
        <v>34.63203463203463</v>
      </c>
    </row>
    <row r="32" spans="1:6" s="37" customFormat="1" ht="15.75" customHeight="1">
      <c r="A32" s="38"/>
      <c r="B32" s="39" t="s">
        <v>29</v>
      </c>
      <c r="C32" s="40">
        <v>46.2</v>
      </c>
      <c r="D32" s="40">
        <v>16</v>
      </c>
      <c r="E32" s="40">
        <v>16</v>
      </c>
      <c r="F32" s="41">
        <f t="shared" si="0"/>
        <v>34.63203463203463</v>
      </c>
    </row>
    <row r="33" spans="1:6" s="37" customFormat="1" ht="18.75" customHeight="1">
      <c r="A33" s="42" t="s">
        <v>41</v>
      </c>
      <c r="B33" s="46" t="s">
        <v>27</v>
      </c>
      <c r="C33" s="44">
        <f>C34</f>
        <v>51503.8</v>
      </c>
      <c r="D33" s="44">
        <f>D34</f>
        <v>14610</v>
      </c>
      <c r="E33" s="44">
        <f>E34</f>
        <v>14164.6</v>
      </c>
      <c r="F33" s="45">
        <f t="shared" si="0"/>
        <v>27.50204839254579</v>
      </c>
    </row>
    <row r="34" spans="1:6" s="37" customFormat="1" ht="20.25" customHeight="1">
      <c r="A34" s="38"/>
      <c r="B34" s="39" t="s">
        <v>28</v>
      </c>
      <c r="C34" s="40">
        <v>51503.8</v>
      </c>
      <c r="D34" s="40">
        <v>14610</v>
      </c>
      <c r="E34" s="40">
        <v>14164.6</v>
      </c>
      <c r="F34" s="41">
        <f t="shared" si="0"/>
        <v>27.50204839254579</v>
      </c>
    </row>
    <row r="35" spans="1:6" s="37" customFormat="1" ht="24.75" customHeight="1">
      <c r="A35" s="42" t="s">
        <v>42</v>
      </c>
      <c r="B35" s="46" t="s">
        <v>27</v>
      </c>
      <c r="C35" s="44">
        <f>C36</f>
        <v>2117.3</v>
      </c>
      <c r="D35" s="44">
        <f>D36</f>
        <v>1367</v>
      </c>
      <c r="E35" s="44">
        <f>E36</f>
        <v>1294</v>
      </c>
      <c r="F35" s="45">
        <f t="shared" si="0"/>
        <v>61.115571718698334</v>
      </c>
    </row>
    <row r="36" spans="1:6" s="37" customFormat="1" ht="15" customHeight="1">
      <c r="A36" s="38"/>
      <c r="B36" s="39" t="s">
        <v>29</v>
      </c>
      <c r="C36" s="40">
        <v>2117.3</v>
      </c>
      <c r="D36" s="40">
        <v>1367</v>
      </c>
      <c r="E36" s="40">
        <v>1294</v>
      </c>
      <c r="F36" s="41">
        <f t="shared" si="0"/>
        <v>61.115571718698334</v>
      </c>
    </row>
    <row r="37" spans="1:6" s="37" customFormat="1" ht="16.5" customHeight="1">
      <c r="A37" s="42" t="s">
        <v>43</v>
      </c>
      <c r="B37" s="43" t="s">
        <v>27</v>
      </c>
      <c r="C37" s="44">
        <f>C38</f>
        <v>2517.1</v>
      </c>
      <c r="D37" s="44">
        <f>D38</f>
        <v>858</v>
      </c>
      <c r="E37" s="44">
        <f>E38</f>
        <v>858</v>
      </c>
      <c r="F37" s="45">
        <f t="shared" si="0"/>
        <v>34.08684597354098</v>
      </c>
    </row>
    <row r="38" spans="1:6" s="37" customFormat="1" ht="15" customHeight="1">
      <c r="A38" s="38"/>
      <c r="B38" s="39" t="s">
        <v>29</v>
      </c>
      <c r="C38" s="40">
        <v>2517.1</v>
      </c>
      <c r="D38" s="40">
        <v>858</v>
      </c>
      <c r="E38" s="40">
        <v>858</v>
      </c>
      <c r="F38" s="41">
        <f t="shared" si="0"/>
        <v>34.08684597354098</v>
      </c>
    </row>
    <row r="39" spans="1:6" s="37" customFormat="1" ht="26.25" customHeight="1">
      <c r="A39" s="42" t="s">
        <v>44</v>
      </c>
      <c r="B39" s="46" t="s">
        <v>27</v>
      </c>
      <c r="C39" s="44">
        <f>C40</f>
        <v>2324.5</v>
      </c>
      <c r="D39" s="44">
        <f>D40</f>
        <v>1559</v>
      </c>
      <c r="E39" s="44">
        <f>E40</f>
        <v>1493</v>
      </c>
      <c r="F39" s="45">
        <f t="shared" si="0"/>
        <v>64.22886642288664</v>
      </c>
    </row>
    <row r="40" spans="1:6" s="37" customFormat="1" ht="15.75" customHeight="1">
      <c r="A40" s="38"/>
      <c r="B40" s="39" t="s">
        <v>29</v>
      </c>
      <c r="C40" s="40">
        <v>2324.5</v>
      </c>
      <c r="D40" s="40">
        <v>1559</v>
      </c>
      <c r="E40" s="40">
        <v>1493</v>
      </c>
      <c r="F40" s="41">
        <f t="shared" si="0"/>
        <v>64.22886642288664</v>
      </c>
    </row>
    <row r="41" spans="1:6" s="37" customFormat="1" ht="15.75" customHeight="1">
      <c r="A41" s="42" t="s">
        <v>45</v>
      </c>
      <c r="B41" s="46" t="s">
        <v>27</v>
      </c>
      <c r="C41" s="44">
        <f>C42</f>
        <v>5383.8</v>
      </c>
      <c r="D41" s="44">
        <f>D42</f>
        <v>5359</v>
      </c>
      <c r="E41" s="44">
        <f>E42</f>
        <v>5222.7</v>
      </c>
      <c r="F41" s="45">
        <f>E41/C41*100</f>
        <v>97.00768973587428</v>
      </c>
    </row>
    <row r="42" spans="1:6" s="37" customFormat="1" ht="27" customHeight="1">
      <c r="A42" s="47"/>
      <c r="B42" s="39" t="s">
        <v>46</v>
      </c>
      <c r="C42" s="40">
        <v>5383.8</v>
      </c>
      <c r="D42" s="40">
        <v>5359</v>
      </c>
      <c r="E42" s="40">
        <v>5222.7</v>
      </c>
      <c r="F42" s="41">
        <f>E42/C42*100</f>
        <v>97.00768973587428</v>
      </c>
    </row>
    <row r="43" spans="1:6" s="37" customFormat="1" ht="16.5" customHeight="1">
      <c r="A43" s="42" t="s">
        <v>47</v>
      </c>
      <c r="B43" s="43" t="s">
        <v>27</v>
      </c>
      <c r="C43" s="44">
        <f>C44</f>
        <v>5982</v>
      </c>
      <c r="D43" s="44">
        <f>D44</f>
        <v>2694.6</v>
      </c>
      <c r="E43" s="44">
        <f>E44</f>
        <v>2694.6</v>
      </c>
      <c r="F43" s="45">
        <f t="shared" si="0"/>
        <v>45.045135406218655</v>
      </c>
    </row>
    <row r="44" spans="1:6" s="37" customFormat="1" ht="26.25" customHeight="1">
      <c r="A44" s="47"/>
      <c r="B44" s="39" t="s">
        <v>48</v>
      </c>
      <c r="C44" s="40">
        <v>5982</v>
      </c>
      <c r="D44" s="40">
        <v>2694.6</v>
      </c>
      <c r="E44" s="40">
        <v>2694.6</v>
      </c>
      <c r="F44" s="41">
        <f t="shared" si="0"/>
        <v>45.045135406218655</v>
      </c>
    </row>
    <row r="45" spans="1:6" s="37" customFormat="1" ht="40.5" customHeight="1">
      <c r="A45" s="48" t="s">
        <v>49</v>
      </c>
      <c r="B45" s="46" t="s">
        <v>27</v>
      </c>
      <c r="C45" s="44">
        <f>C46</f>
        <v>6501.2</v>
      </c>
      <c r="D45" s="44">
        <f>D46</f>
        <v>2589.4</v>
      </c>
      <c r="E45" s="44">
        <f>E46</f>
        <v>2589.4</v>
      </c>
      <c r="F45" s="45">
        <f t="shared" si="0"/>
        <v>39.829569925552214</v>
      </c>
    </row>
    <row r="46" spans="1:6" s="37" customFormat="1" ht="24.75" customHeight="1">
      <c r="A46" s="49"/>
      <c r="B46" s="39" t="s">
        <v>29</v>
      </c>
      <c r="C46" s="40">
        <v>6501.2</v>
      </c>
      <c r="D46" s="40">
        <v>2589.4</v>
      </c>
      <c r="E46" s="40">
        <v>2589.4</v>
      </c>
      <c r="F46" s="41">
        <f t="shared" si="0"/>
        <v>39.829569925552214</v>
      </c>
    </row>
    <row r="47" spans="1:6" s="37" customFormat="1" ht="44.25" customHeight="1">
      <c r="A47" s="48" t="s">
        <v>50</v>
      </c>
      <c r="B47" s="46" t="s">
        <v>27</v>
      </c>
      <c r="C47" s="44">
        <f>C48</f>
        <v>183.8</v>
      </c>
      <c r="D47" s="44">
        <f>D48</f>
        <v>73.7</v>
      </c>
      <c r="E47" s="44">
        <f>E48</f>
        <v>73.7</v>
      </c>
      <c r="F47" s="45">
        <f t="shared" si="0"/>
        <v>40.09793253536453</v>
      </c>
    </row>
    <row r="48" spans="1:6" s="37" customFormat="1" ht="18.75" customHeight="1">
      <c r="A48" s="49"/>
      <c r="B48" s="39" t="s">
        <v>29</v>
      </c>
      <c r="C48" s="40">
        <v>183.8</v>
      </c>
      <c r="D48" s="40">
        <v>73.7</v>
      </c>
      <c r="E48" s="40">
        <v>73.7</v>
      </c>
      <c r="F48" s="41">
        <f t="shared" si="0"/>
        <v>40.09793253536453</v>
      </c>
    </row>
    <row r="49" spans="1:6" s="37" customFormat="1" ht="30" customHeight="1">
      <c r="A49" s="42" t="s">
        <v>51</v>
      </c>
      <c r="B49" s="46" t="s">
        <v>27</v>
      </c>
      <c r="C49" s="44">
        <f>C50</f>
        <v>113.2</v>
      </c>
      <c r="D49" s="44">
        <f>D50</f>
        <v>29.2</v>
      </c>
      <c r="E49" s="44">
        <f>E50</f>
        <v>28.7</v>
      </c>
      <c r="F49" s="45">
        <f>E49/C49*100</f>
        <v>25.35335689045936</v>
      </c>
    </row>
    <row r="50" spans="1:6" s="37" customFormat="1" ht="32.25" customHeight="1">
      <c r="A50" s="38"/>
      <c r="B50" s="50" t="s">
        <v>29</v>
      </c>
      <c r="C50" s="51">
        <v>113.2</v>
      </c>
      <c r="D50" s="51">
        <v>29.2</v>
      </c>
      <c r="E50" s="51">
        <v>28.7</v>
      </c>
      <c r="F50" s="52">
        <f>E50/C50*100</f>
        <v>25.35335689045936</v>
      </c>
    </row>
    <row r="51" spans="1:6" s="37" customFormat="1" ht="32.25" customHeight="1">
      <c r="A51" s="42" t="s">
        <v>52</v>
      </c>
      <c r="B51" s="46" t="s">
        <v>27</v>
      </c>
      <c r="C51" s="44">
        <f>C52</f>
        <v>48.7</v>
      </c>
      <c r="D51" s="44">
        <f>D52</f>
        <v>0</v>
      </c>
      <c r="E51" s="44">
        <f>E52</f>
        <v>0</v>
      </c>
      <c r="F51" s="45">
        <f>E51/C51*100</f>
        <v>0</v>
      </c>
    </row>
    <row r="52" spans="1:6" s="37" customFormat="1" ht="32.25" customHeight="1">
      <c r="A52" s="38"/>
      <c r="B52" s="50" t="s">
        <v>29</v>
      </c>
      <c r="C52" s="51">
        <v>48.7</v>
      </c>
      <c r="D52" s="51"/>
      <c r="E52" s="51"/>
      <c r="F52" s="52">
        <f>E52/C52*100</f>
        <v>0</v>
      </c>
    </row>
    <row r="53" spans="1:6" s="37" customFormat="1" ht="31.5" customHeight="1">
      <c r="A53" s="42" t="s">
        <v>53</v>
      </c>
      <c r="B53" s="46" t="s">
        <v>27</v>
      </c>
      <c r="C53" s="44">
        <f>C54</f>
        <v>45.6</v>
      </c>
      <c r="D53" s="44">
        <f>D54</f>
        <v>0</v>
      </c>
      <c r="E53" s="44">
        <f>E54</f>
        <v>0</v>
      </c>
      <c r="F53" s="45">
        <f aca="true" t="shared" si="1" ref="F53:F58">E53/C53*100</f>
        <v>0</v>
      </c>
    </row>
    <row r="54" spans="1:6" s="37" customFormat="1" ht="18" customHeight="1">
      <c r="A54" s="38"/>
      <c r="B54" s="50" t="s">
        <v>54</v>
      </c>
      <c r="C54" s="51">
        <v>45.6</v>
      </c>
      <c r="D54" s="51"/>
      <c r="E54" s="51"/>
      <c r="F54" s="52">
        <f t="shared" si="1"/>
        <v>0</v>
      </c>
    </row>
    <row r="55" spans="1:6" s="37" customFormat="1" ht="18.75" customHeight="1">
      <c r="A55" s="42" t="s">
        <v>55</v>
      </c>
      <c r="B55" s="46" t="s">
        <v>27</v>
      </c>
      <c r="C55" s="44">
        <f>C56</f>
        <v>131.5</v>
      </c>
      <c r="D55" s="44">
        <f>D56</f>
        <v>129.3</v>
      </c>
      <c r="E55" s="44">
        <f>E56</f>
        <v>129</v>
      </c>
      <c r="F55" s="45">
        <f t="shared" si="1"/>
        <v>98.09885931558935</v>
      </c>
    </row>
    <row r="56" spans="1:6" s="37" customFormat="1" ht="18.75" customHeight="1">
      <c r="A56" s="38"/>
      <c r="B56" s="50" t="s">
        <v>28</v>
      </c>
      <c r="C56" s="51">
        <v>131.5</v>
      </c>
      <c r="D56" s="51">
        <v>129.3</v>
      </c>
      <c r="E56" s="51">
        <v>129</v>
      </c>
      <c r="F56" s="52">
        <f t="shared" si="1"/>
        <v>98.09885931558935</v>
      </c>
    </row>
    <row r="57" spans="1:6" s="37" customFormat="1" ht="18.75" customHeight="1">
      <c r="A57" s="42" t="s">
        <v>56</v>
      </c>
      <c r="B57" s="46" t="s">
        <v>27</v>
      </c>
      <c r="C57" s="44">
        <f>C58</f>
        <v>2527.4</v>
      </c>
      <c r="D57" s="44">
        <f>D58</f>
        <v>842.6</v>
      </c>
      <c r="E57" s="44">
        <f>E58</f>
        <v>295</v>
      </c>
      <c r="F57" s="45">
        <f t="shared" si="1"/>
        <v>11.672074068212392</v>
      </c>
    </row>
    <row r="58" spans="1:6" s="37" customFormat="1" ht="18.75" customHeight="1">
      <c r="A58" s="38"/>
      <c r="B58" s="50" t="s">
        <v>29</v>
      </c>
      <c r="C58" s="51">
        <v>2527.4</v>
      </c>
      <c r="D58" s="51">
        <v>842.6</v>
      </c>
      <c r="E58" s="51">
        <v>295</v>
      </c>
      <c r="F58" s="52">
        <f t="shared" si="1"/>
        <v>11.672074068212392</v>
      </c>
    </row>
    <row r="59" spans="1:6" s="37" customFormat="1" ht="30" customHeight="1">
      <c r="A59" s="42" t="s">
        <v>57</v>
      </c>
      <c r="B59" s="46" t="s">
        <v>27</v>
      </c>
      <c r="C59" s="44">
        <f>C60</f>
        <v>670</v>
      </c>
      <c r="D59" s="44">
        <f>D60</f>
        <v>0</v>
      </c>
      <c r="E59" s="44">
        <f>E60</f>
        <v>0</v>
      </c>
      <c r="F59" s="45">
        <f t="shared" si="0"/>
        <v>0</v>
      </c>
    </row>
    <row r="60" spans="1:6" s="37" customFormat="1" ht="32.25" customHeight="1" thickBot="1">
      <c r="A60" s="38"/>
      <c r="B60" s="50" t="s">
        <v>29</v>
      </c>
      <c r="C60" s="51">
        <v>670</v>
      </c>
      <c r="D60" s="51">
        <v>0</v>
      </c>
      <c r="E60" s="51">
        <v>0</v>
      </c>
      <c r="F60" s="52">
        <f t="shared" si="0"/>
        <v>0</v>
      </c>
    </row>
    <row r="61" spans="1:6" ht="21" customHeight="1">
      <c r="A61" s="19" t="s">
        <v>58</v>
      </c>
      <c r="B61" s="20" t="s">
        <v>27</v>
      </c>
      <c r="C61" s="21">
        <f>C62</f>
        <v>80831</v>
      </c>
      <c r="D61" s="21">
        <f>D62</f>
        <v>48024.2</v>
      </c>
      <c r="E61" s="21">
        <f>E62</f>
        <v>41156.2</v>
      </c>
      <c r="F61" s="22">
        <f t="shared" si="0"/>
        <v>50.91635634843067</v>
      </c>
    </row>
    <row r="62" spans="1:6" ht="18.75" customHeight="1" thickBot="1">
      <c r="A62" s="29"/>
      <c r="B62" s="30" t="s">
        <v>29</v>
      </c>
      <c r="C62" s="31">
        <f>C74+C64+C66+C68+C70+C72</f>
        <v>80831</v>
      </c>
      <c r="D62" s="31">
        <f>D74+D64+D66+D68+D70+D72</f>
        <v>48024.2</v>
      </c>
      <c r="E62" s="31">
        <f>E74+E64+E66+E68+E70+E72</f>
        <v>41156.2</v>
      </c>
      <c r="F62" s="32">
        <f t="shared" si="0"/>
        <v>50.91635634843067</v>
      </c>
    </row>
    <row r="63" spans="1:6" s="37" customFormat="1" ht="44.25" customHeight="1">
      <c r="A63" s="33" t="s">
        <v>59</v>
      </c>
      <c r="B63" s="53" t="s">
        <v>27</v>
      </c>
      <c r="C63" s="35">
        <f>C64</f>
        <v>75971.7</v>
      </c>
      <c r="D63" s="35">
        <f>D64</f>
        <v>45614.9</v>
      </c>
      <c r="E63" s="35">
        <f>E64</f>
        <v>39711.7</v>
      </c>
      <c r="F63" s="36">
        <f t="shared" si="0"/>
        <v>52.27170117293676</v>
      </c>
    </row>
    <row r="64" spans="1:6" s="37" customFormat="1" ht="34.5" customHeight="1">
      <c r="A64" s="38"/>
      <c r="B64" s="50" t="s">
        <v>29</v>
      </c>
      <c r="C64" s="51">
        <v>75971.7</v>
      </c>
      <c r="D64" s="51">
        <v>45614.9</v>
      </c>
      <c r="E64" s="51">
        <v>39711.7</v>
      </c>
      <c r="F64" s="52">
        <f t="shared" si="0"/>
        <v>52.27170117293676</v>
      </c>
    </row>
    <row r="65" spans="1:6" s="37" customFormat="1" ht="30.75" customHeight="1">
      <c r="A65" s="33" t="s">
        <v>60</v>
      </c>
      <c r="B65" s="53" t="s">
        <v>27</v>
      </c>
      <c r="C65" s="35">
        <f>C66</f>
        <v>727.5</v>
      </c>
      <c r="D65" s="35">
        <f>D66</f>
        <v>727.5</v>
      </c>
      <c r="E65" s="35">
        <f>E66</f>
        <v>727.5</v>
      </c>
      <c r="F65" s="36">
        <f t="shared" si="0"/>
        <v>100</v>
      </c>
    </row>
    <row r="66" spans="1:6" s="37" customFormat="1" ht="22.5" customHeight="1">
      <c r="A66" s="38"/>
      <c r="B66" s="50" t="s">
        <v>29</v>
      </c>
      <c r="C66" s="51">
        <v>727.5</v>
      </c>
      <c r="D66" s="51">
        <v>727.5</v>
      </c>
      <c r="E66" s="51">
        <v>727.5</v>
      </c>
      <c r="F66" s="52">
        <f t="shared" si="0"/>
        <v>100</v>
      </c>
    </row>
    <row r="67" spans="1:6" s="37" customFormat="1" ht="25.5" customHeight="1">
      <c r="A67" s="33" t="s">
        <v>61</v>
      </c>
      <c r="B67" s="53" t="s">
        <v>27</v>
      </c>
      <c r="C67" s="35">
        <f>C68</f>
        <v>700</v>
      </c>
      <c r="D67" s="35">
        <f>D68</f>
        <v>700</v>
      </c>
      <c r="E67" s="35">
        <f>E68</f>
        <v>700</v>
      </c>
      <c r="F67" s="36">
        <f t="shared" si="0"/>
        <v>100</v>
      </c>
    </row>
    <row r="68" spans="1:6" s="37" customFormat="1" ht="21" customHeight="1">
      <c r="A68" s="38"/>
      <c r="B68" s="50" t="s">
        <v>29</v>
      </c>
      <c r="C68" s="54">
        <v>700</v>
      </c>
      <c r="D68" s="54">
        <v>700</v>
      </c>
      <c r="E68" s="54">
        <v>700</v>
      </c>
      <c r="F68" s="55"/>
    </row>
    <row r="69" spans="1:6" s="37" customFormat="1" ht="34.5" customHeight="1">
      <c r="A69" s="33" t="s">
        <v>62</v>
      </c>
      <c r="B69" s="53" t="s">
        <v>27</v>
      </c>
      <c r="C69" s="35">
        <f>C70</f>
        <v>2450</v>
      </c>
      <c r="D69" s="35">
        <f>D70</f>
        <v>0</v>
      </c>
      <c r="E69" s="35">
        <f>E70</f>
        <v>0</v>
      </c>
      <c r="F69" s="36">
        <f>E69/C69*100</f>
        <v>0</v>
      </c>
    </row>
    <row r="70" spans="1:6" s="37" customFormat="1" ht="20.25" customHeight="1">
      <c r="A70" s="38"/>
      <c r="B70" s="50" t="s">
        <v>29</v>
      </c>
      <c r="C70" s="54">
        <v>2450</v>
      </c>
      <c r="D70" s="54"/>
      <c r="E70" s="54"/>
      <c r="F70" s="55"/>
    </row>
    <row r="71" spans="1:6" s="37" customFormat="1" ht="31.5" customHeight="1">
      <c r="A71" s="33" t="s">
        <v>63</v>
      </c>
      <c r="B71" s="53" t="s">
        <v>27</v>
      </c>
      <c r="C71" s="35">
        <f>C72</f>
        <v>930.7</v>
      </c>
      <c r="D71" s="35">
        <f>D72</f>
        <v>930.7</v>
      </c>
      <c r="E71" s="35">
        <f>E72</f>
        <v>0</v>
      </c>
      <c r="F71" s="36">
        <f>E71/C71*100</f>
        <v>0</v>
      </c>
    </row>
    <row r="72" spans="1:6" s="37" customFormat="1" ht="21.75" customHeight="1">
      <c r="A72" s="38"/>
      <c r="B72" s="50" t="s">
        <v>29</v>
      </c>
      <c r="C72" s="51">
        <v>930.7</v>
      </c>
      <c r="D72" s="51">
        <v>930.7</v>
      </c>
      <c r="E72" s="51"/>
      <c r="F72" s="52">
        <f>E72/C72*100</f>
        <v>0</v>
      </c>
    </row>
    <row r="73" spans="1:6" s="37" customFormat="1" ht="28.5" customHeight="1">
      <c r="A73" s="33" t="s">
        <v>64</v>
      </c>
      <c r="B73" s="53" t="s">
        <v>27</v>
      </c>
      <c r="C73" s="35">
        <f>C74</f>
        <v>51.1</v>
      </c>
      <c r="D73" s="35">
        <f>D74</f>
        <v>51.1</v>
      </c>
      <c r="E73" s="35">
        <f>E74</f>
        <v>17</v>
      </c>
      <c r="F73" s="36">
        <f>E73/C73*100</f>
        <v>33.268101761252446</v>
      </c>
    </row>
    <row r="74" spans="1:6" s="37" customFormat="1" ht="20.25" customHeight="1" thickBot="1">
      <c r="A74" s="38"/>
      <c r="B74" s="50" t="s">
        <v>29</v>
      </c>
      <c r="C74" s="51">
        <v>51.1</v>
      </c>
      <c r="D74" s="51">
        <v>51.1</v>
      </c>
      <c r="E74" s="51">
        <v>17</v>
      </c>
      <c r="F74" s="52">
        <f>E74/C74*100</f>
        <v>33.268101761252446</v>
      </c>
    </row>
    <row r="75" spans="1:6" ht="20.25" customHeight="1">
      <c r="A75" s="19" t="s">
        <v>65</v>
      </c>
      <c r="B75" s="20" t="s">
        <v>27</v>
      </c>
      <c r="C75" s="21">
        <f>C76+C77</f>
        <v>103843.5</v>
      </c>
      <c r="D75" s="21">
        <f>D76+D77</f>
        <v>54045.6</v>
      </c>
      <c r="E75" s="21">
        <f>E76+E77</f>
        <v>51617</v>
      </c>
      <c r="F75" s="56">
        <v>95</v>
      </c>
    </row>
    <row r="76" spans="1:6" ht="17.25" customHeight="1">
      <c r="A76" s="24"/>
      <c r="B76" s="25" t="s">
        <v>28</v>
      </c>
      <c r="C76" s="26">
        <f>C79+C83+C97+C114+C118</f>
        <v>18005.5</v>
      </c>
      <c r="D76" s="26">
        <f>D79+D83+D97+D114+D118</f>
        <v>10785.6</v>
      </c>
      <c r="E76" s="26">
        <f>E79+E83+E97+E114+E118</f>
        <v>10729.6</v>
      </c>
      <c r="F76" s="57">
        <v>100</v>
      </c>
    </row>
    <row r="77" spans="1:6" ht="17.25" customHeight="1" thickBot="1">
      <c r="A77" s="29"/>
      <c r="B77" s="30" t="s">
        <v>29</v>
      </c>
      <c r="C77" s="31">
        <f>C81+C85+C87+C89+C91+C93+C95+C98+C100+C102+C104+C106+C108+C110+C112+C116+C119+C121</f>
        <v>85838</v>
      </c>
      <c r="D77" s="31">
        <f>D81+D85+D87+D89+D91+D93+D95+D98+D100+D102+D104+D106+D108+D110+D112+D116+D119+D121</f>
        <v>43260</v>
      </c>
      <c r="E77" s="31">
        <f>E81+E85+E87+E89+E91+E93+E95+E98+E100+E102+E104+E106+E108+E110+E112+E116+E119+E121</f>
        <v>40887.4</v>
      </c>
      <c r="F77" s="58">
        <v>94</v>
      </c>
    </row>
    <row r="78" spans="1:6" s="37" customFormat="1" ht="36" customHeight="1">
      <c r="A78" s="33" t="s">
        <v>66</v>
      </c>
      <c r="B78" s="53" t="s">
        <v>27</v>
      </c>
      <c r="C78" s="35">
        <f>C79</f>
        <v>12626.7</v>
      </c>
      <c r="D78" s="35">
        <f>D79</f>
        <v>6822.1</v>
      </c>
      <c r="E78" s="35">
        <f>E79</f>
        <v>6787.4</v>
      </c>
      <c r="F78" s="36">
        <f aca="true" t="shared" si="2" ref="F78:F97">E78/C78*100</f>
        <v>53.75434594945631</v>
      </c>
    </row>
    <row r="79" spans="1:6" s="37" customFormat="1" ht="18.75" customHeight="1">
      <c r="A79" s="38"/>
      <c r="B79" s="39" t="s">
        <v>28</v>
      </c>
      <c r="C79" s="40">
        <v>12626.7</v>
      </c>
      <c r="D79" s="40">
        <v>6822.1</v>
      </c>
      <c r="E79" s="40">
        <v>6787.4</v>
      </c>
      <c r="F79" s="41">
        <f t="shared" si="2"/>
        <v>53.75434594945631</v>
      </c>
    </row>
    <row r="80" spans="1:6" s="37" customFormat="1" ht="26.25" customHeight="1">
      <c r="A80" s="42" t="s">
        <v>67</v>
      </c>
      <c r="B80" s="46" t="s">
        <v>27</v>
      </c>
      <c r="C80" s="44">
        <f>C81</f>
        <v>3152.4</v>
      </c>
      <c r="D80" s="44">
        <f>D81</f>
        <v>1710</v>
      </c>
      <c r="E80" s="44">
        <f>E81</f>
        <v>1708.6</v>
      </c>
      <c r="F80" s="45">
        <f t="shared" si="2"/>
        <v>54.19997462250983</v>
      </c>
    </row>
    <row r="81" spans="1:6" s="37" customFormat="1" ht="18" customHeight="1">
      <c r="A81" s="38"/>
      <c r="B81" s="39" t="s">
        <v>29</v>
      </c>
      <c r="C81" s="40">
        <v>3152.4</v>
      </c>
      <c r="D81" s="40">
        <v>1710</v>
      </c>
      <c r="E81" s="40">
        <v>1708.6</v>
      </c>
      <c r="F81" s="41">
        <f t="shared" si="2"/>
        <v>54.19997462250983</v>
      </c>
    </row>
    <row r="82" spans="1:6" s="37" customFormat="1" ht="24" customHeight="1">
      <c r="A82" s="42" t="s">
        <v>68</v>
      </c>
      <c r="B82" s="46" t="s">
        <v>27</v>
      </c>
      <c r="C82" s="44">
        <f>C83</f>
        <v>1331.6</v>
      </c>
      <c r="D82" s="44">
        <f>D83</f>
        <v>438.1</v>
      </c>
      <c r="E82" s="44">
        <f>E83</f>
        <v>423.6</v>
      </c>
      <c r="F82" s="45">
        <f t="shared" si="2"/>
        <v>31.81135476118955</v>
      </c>
    </row>
    <row r="83" spans="1:6" s="37" customFormat="1" ht="18" customHeight="1">
      <c r="A83" s="38"/>
      <c r="B83" s="39" t="s">
        <v>28</v>
      </c>
      <c r="C83" s="40">
        <v>1331.6</v>
      </c>
      <c r="D83" s="40">
        <v>438.1</v>
      </c>
      <c r="E83" s="40">
        <v>423.6</v>
      </c>
      <c r="F83" s="41">
        <f t="shared" si="2"/>
        <v>31.81135476118955</v>
      </c>
    </row>
    <row r="84" spans="1:6" s="37" customFormat="1" ht="16.5" customHeight="1">
      <c r="A84" s="42" t="s">
        <v>69</v>
      </c>
      <c r="B84" s="43" t="s">
        <v>27</v>
      </c>
      <c r="C84" s="44">
        <f>C85</f>
        <v>10011.8</v>
      </c>
      <c r="D84" s="44">
        <f>D85</f>
        <v>4960</v>
      </c>
      <c r="E84" s="44">
        <f>E85</f>
        <v>4793</v>
      </c>
      <c r="F84" s="45">
        <f t="shared" si="2"/>
        <v>47.8735092590743</v>
      </c>
    </row>
    <row r="85" spans="1:6" s="37" customFormat="1" ht="15" customHeight="1">
      <c r="A85" s="38"/>
      <c r="B85" s="39" t="s">
        <v>29</v>
      </c>
      <c r="C85" s="40">
        <v>10011.8</v>
      </c>
      <c r="D85" s="40">
        <v>4960</v>
      </c>
      <c r="E85" s="40">
        <v>4793</v>
      </c>
      <c r="F85" s="41">
        <f t="shared" si="2"/>
        <v>47.8735092590743</v>
      </c>
    </row>
    <row r="86" spans="1:6" s="37" customFormat="1" ht="16.5" customHeight="1">
      <c r="A86" s="42" t="s">
        <v>70</v>
      </c>
      <c r="B86" s="43" t="s">
        <v>27</v>
      </c>
      <c r="C86" s="44">
        <f>C87</f>
        <v>678.8</v>
      </c>
      <c r="D86" s="44">
        <f>D87</f>
        <v>306.7</v>
      </c>
      <c r="E86" s="44">
        <f>E87</f>
        <v>306.4</v>
      </c>
      <c r="F86" s="45">
        <f t="shared" si="2"/>
        <v>45.13847967000589</v>
      </c>
    </row>
    <row r="87" spans="1:6" s="37" customFormat="1" ht="16.5" customHeight="1">
      <c r="A87" s="38"/>
      <c r="B87" s="39" t="s">
        <v>29</v>
      </c>
      <c r="C87" s="40">
        <v>678.8</v>
      </c>
      <c r="D87" s="40">
        <v>306.7</v>
      </c>
      <c r="E87" s="40">
        <v>306.4</v>
      </c>
      <c r="F87" s="41">
        <f t="shared" si="2"/>
        <v>45.13847967000589</v>
      </c>
    </row>
    <row r="88" spans="1:6" s="37" customFormat="1" ht="16.5" customHeight="1">
      <c r="A88" s="42" t="s">
        <v>71</v>
      </c>
      <c r="B88" s="43" t="s">
        <v>27</v>
      </c>
      <c r="C88" s="44">
        <f>C89</f>
        <v>7432</v>
      </c>
      <c r="D88" s="44">
        <f>D89</f>
        <v>3440</v>
      </c>
      <c r="E88" s="44">
        <f>E89</f>
        <v>3138.7</v>
      </c>
      <c r="F88" s="45">
        <f t="shared" si="2"/>
        <v>42.23223896663078</v>
      </c>
    </row>
    <row r="89" spans="1:6" s="37" customFormat="1" ht="15" customHeight="1">
      <c r="A89" s="38"/>
      <c r="B89" s="39" t="s">
        <v>29</v>
      </c>
      <c r="C89" s="40">
        <v>7432</v>
      </c>
      <c r="D89" s="40">
        <v>3440</v>
      </c>
      <c r="E89" s="40">
        <v>3138.7</v>
      </c>
      <c r="F89" s="41">
        <f t="shared" si="2"/>
        <v>42.23223896663078</v>
      </c>
    </row>
    <row r="90" spans="1:6" s="37" customFormat="1" ht="16.5" customHeight="1">
      <c r="A90" s="42" t="s">
        <v>72</v>
      </c>
      <c r="B90" s="43" t="s">
        <v>27</v>
      </c>
      <c r="C90" s="44">
        <f>C91</f>
        <v>78</v>
      </c>
      <c r="D90" s="44">
        <f>D91</f>
        <v>46</v>
      </c>
      <c r="E90" s="44">
        <f>E91</f>
        <v>46</v>
      </c>
      <c r="F90" s="45">
        <f t="shared" si="2"/>
        <v>58.97435897435898</v>
      </c>
    </row>
    <row r="91" spans="1:6" s="37" customFormat="1" ht="15" customHeight="1">
      <c r="A91" s="38"/>
      <c r="B91" s="39" t="s">
        <v>29</v>
      </c>
      <c r="C91" s="40">
        <v>78</v>
      </c>
      <c r="D91" s="40">
        <v>46</v>
      </c>
      <c r="E91" s="40">
        <v>46</v>
      </c>
      <c r="F91" s="41">
        <f t="shared" si="2"/>
        <v>58.97435897435898</v>
      </c>
    </row>
    <row r="92" spans="1:6" s="37" customFormat="1" ht="16.5" customHeight="1">
      <c r="A92" s="42" t="s">
        <v>73</v>
      </c>
      <c r="B92" s="43" t="s">
        <v>27</v>
      </c>
      <c r="C92" s="44">
        <f>C93</f>
        <v>8323</v>
      </c>
      <c r="D92" s="44">
        <f>D93</f>
        <v>5000</v>
      </c>
      <c r="E92" s="44">
        <f>E93</f>
        <v>5000</v>
      </c>
      <c r="F92" s="45">
        <f t="shared" si="2"/>
        <v>60.07449237053947</v>
      </c>
    </row>
    <row r="93" spans="1:6" s="37" customFormat="1" ht="18" customHeight="1">
      <c r="A93" s="38"/>
      <c r="B93" s="39" t="s">
        <v>29</v>
      </c>
      <c r="C93" s="40">
        <v>8323</v>
      </c>
      <c r="D93" s="40">
        <v>5000</v>
      </c>
      <c r="E93" s="40">
        <v>5000</v>
      </c>
      <c r="F93" s="41">
        <f t="shared" si="2"/>
        <v>60.07449237053947</v>
      </c>
    </row>
    <row r="94" spans="1:6" s="37" customFormat="1" ht="26.25" customHeight="1">
      <c r="A94" s="42" t="s">
        <v>74</v>
      </c>
      <c r="B94" s="46" t="s">
        <v>27</v>
      </c>
      <c r="C94" s="44">
        <f>C95</f>
        <v>2943.9</v>
      </c>
      <c r="D94" s="44">
        <f>D95</f>
        <v>830.1</v>
      </c>
      <c r="E94" s="44">
        <f>E95</f>
        <v>830.1</v>
      </c>
      <c r="F94" s="45">
        <f t="shared" si="2"/>
        <v>28.19728931009885</v>
      </c>
    </row>
    <row r="95" spans="1:6" s="37" customFormat="1" ht="15" customHeight="1">
      <c r="A95" s="38"/>
      <c r="B95" s="39" t="s">
        <v>29</v>
      </c>
      <c r="C95" s="40">
        <v>2943.9</v>
      </c>
      <c r="D95" s="40">
        <v>830.1</v>
      </c>
      <c r="E95" s="40">
        <v>830.1</v>
      </c>
      <c r="F95" s="41">
        <f t="shared" si="2"/>
        <v>28.19728931009885</v>
      </c>
    </row>
    <row r="96" spans="1:6" s="37" customFormat="1" ht="16.5" customHeight="1">
      <c r="A96" s="42" t="s">
        <v>75</v>
      </c>
      <c r="B96" s="43" t="s">
        <v>27</v>
      </c>
      <c r="C96" s="44">
        <f>SUM(C97:C98)</f>
        <v>9151</v>
      </c>
      <c r="D96" s="44">
        <f>SUM(D97:D98)</f>
        <v>7551.5</v>
      </c>
      <c r="E96" s="44">
        <f>SUM(E97:E98)</f>
        <v>7409.799999999999</v>
      </c>
      <c r="F96" s="45">
        <f t="shared" si="2"/>
        <v>80.97257130368266</v>
      </c>
    </row>
    <row r="97" spans="1:6" s="37" customFormat="1" ht="15" customHeight="1">
      <c r="A97" s="38"/>
      <c r="B97" s="39" t="s">
        <v>28</v>
      </c>
      <c r="C97" s="40">
        <v>3423.9</v>
      </c>
      <c r="D97" s="40">
        <v>3423.9</v>
      </c>
      <c r="E97" s="40">
        <v>3417.1</v>
      </c>
      <c r="F97" s="41">
        <f t="shared" si="2"/>
        <v>99.8013960688104</v>
      </c>
    </row>
    <row r="98" spans="1:6" s="37" customFormat="1" ht="15" customHeight="1">
      <c r="A98" s="38"/>
      <c r="B98" s="39" t="s">
        <v>29</v>
      </c>
      <c r="C98" s="40">
        <v>5727.1</v>
      </c>
      <c r="D98" s="40">
        <v>4127.6</v>
      </c>
      <c r="E98" s="40">
        <v>3992.7</v>
      </c>
      <c r="F98" s="41">
        <f>E98/C98*100</f>
        <v>69.71591206718932</v>
      </c>
    </row>
    <row r="99" spans="1:6" s="37" customFormat="1" ht="16.5" customHeight="1">
      <c r="A99" s="42" t="s">
        <v>76</v>
      </c>
      <c r="B99" s="43" t="s">
        <v>27</v>
      </c>
      <c r="C99" s="44">
        <f>C100</f>
        <v>6925.3</v>
      </c>
      <c r="D99" s="44">
        <f>D100</f>
        <v>2952</v>
      </c>
      <c r="E99" s="44">
        <f>E100</f>
        <v>2952</v>
      </c>
      <c r="F99" s="59">
        <v>100</v>
      </c>
    </row>
    <row r="100" spans="1:6" s="37" customFormat="1" ht="15" customHeight="1">
      <c r="A100" s="38"/>
      <c r="B100" s="39" t="s">
        <v>29</v>
      </c>
      <c r="C100" s="40">
        <v>6925.3</v>
      </c>
      <c r="D100" s="40">
        <v>2952</v>
      </c>
      <c r="E100" s="40">
        <v>2952</v>
      </c>
      <c r="F100" s="60">
        <v>100</v>
      </c>
    </row>
    <row r="101" spans="1:6" s="37" customFormat="1" ht="14.25" customHeight="1">
      <c r="A101" s="42" t="s">
        <v>77</v>
      </c>
      <c r="B101" s="43" t="s">
        <v>27</v>
      </c>
      <c r="C101" s="44">
        <f>C102</f>
        <v>1311.3</v>
      </c>
      <c r="D101" s="44">
        <f>D102</f>
        <v>1311.3</v>
      </c>
      <c r="E101" s="44">
        <f>E102</f>
        <v>0</v>
      </c>
      <c r="F101" s="59">
        <v>100</v>
      </c>
    </row>
    <row r="102" spans="1:6" s="37" customFormat="1" ht="19.5" customHeight="1">
      <c r="A102" s="38"/>
      <c r="B102" s="61" t="s">
        <v>29</v>
      </c>
      <c r="C102" s="40">
        <v>1311.3</v>
      </c>
      <c r="D102" s="40">
        <v>1311.3</v>
      </c>
      <c r="E102" s="40">
        <v>0</v>
      </c>
      <c r="F102" s="60">
        <v>100</v>
      </c>
    </row>
    <row r="103" spans="1:6" s="37" customFormat="1" ht="25.5" customHeight="1">
      <c r="A103" s="42" t="s">
        <v>78</v>
      </c>
      <c r="B103" s="46" t="s">
        <v>27</v>
      </c>
      <c r="C103" s="44">
        <f>C104</f>
        <v>18779.3</v>
      </c>
      <c r="D103" s="44">
        <f>D104</f>
        <v>8388.8</v>
      </c>
      <c r="E103" s="44">
        <f>E104</f>
        <v>8388.8</v>
      </c>
      <c r="F103" s="59">
        <v>100</v>
      </c>
    </row>
    <row r="104" spans="1:6" s="37" customFormat="1" ht="15" customHeight="1">
      <c r="A104" s="38"/>
      <c r="B104" s="39" t="s">
        <v>29</v>
      </c>
      <c r="C104" s="40">
        <v>18779.3</v>
      </c>
      <c r="D104" s="40">
        <v>8388.8</v>
      </c>
      <c r="E104" s="40">
        <v>8388.8</v>
      </c>
      <c r="F104" s="45">
        <f aca="true" t="shared" si="3" ref="F104:F109">E104/C104*100</f>
        <v>44.67046162530019</v>
      </c>
    </row>
    <row r="105" spans="1:6" s="37" customFormat="1" ht="60.75" customHeight="1">
      <c r="A105" s="42" t="s">
        <v>79</v>
      </c>
      <c r="B105" s="46" t="s">
        <v>27</v>
      </c>
      <c r="C105" s="44">
        <f>C106</f>
        <v>681.4</v>
      </c>
      <c r="D105" s="44">
        <f>D106</f>
        <v>302.7</v>
      </c>
      <c r="E105" s="44">
        <f>E106</f>
        <v>302.7</v>
      </c>
      <c r="F105" s="41">
        <f>E105/C105*100</f>
        <v>44.423246257704726</v>
      </c>
    </row>
    <row r="106" spans="1:6" s="37" customFormat="1" ht="15" customHeight="1">
      <c r="A106" s="38"/>
      <c r="B106" s="39" t="s">
        <v>29</v>
      </c>
      <c r="C106" s="40">
        <v>681.4</v>
      </c>
      <c r="D106" s="40">
        <v>302.7</v>
      </c>
      <c r="E106" s="40">
        <v>302.7</v>
      </c>
      <c r="F106" s="45">
        <f t="shared" si="3"/>
        <v>44.423246257704726</v>
      </c>
    </row>
    <row r="107" spans="1:6" s="37" customFormat="1" ht="50.25" customHeight="1">
      <c r="A107" s="42" t="s">
        <v>80</v>
      </c>
      <c r="B107" s="46" t="s">
        <v>27</v>
      </c>
      <c r="C107" s="44">
        <v>50</v>
      </c>
      <c r="D107" s="62">
        <v>0</v>
      </c>
      <c r="E107" s="62">
        <v>0</v>
      </c>
      <c r="F107" s="45">
        <f t="shared" si="3"/>
        <v>0</v>
      </c>
    </row>
    <row r="108" spans="1:6" s="37" customFormat="1" ht="15" customHeight="1">
      <c r="A108" s="38"/>
      <c r="B108" s="39" t="s">
        <v>29</v>
      </c>
      <c r="C108" s="40">
        <v>50</v>
      </c>
      <c r="D108" s="63"/>
      <c r="E108" s="63"/>
      <c r="F108" s="41">
        <f>E108/C108*100</f>
        <v>0</v>
      </c>
    </row>
    <row r="109" spans="1:6" s="37" customFormat="1" ht="35.25" customHeight="1">
      <c r="A109" s="42" t="s">
        <v>81</v>
      </c>
      <c r="B109" s="46" t="s">
        <v>27</v>
      </c>
      <c r="C109" s="44">
        <f>C110</f>
        <v>20</v>
      </c>
      <c r="D109" s="44">
        <f>D110</f>
        <v>20</v>
      </c>
      <c r="E109" s="44">
        <f>E110</f>
        <v>0</v>
      </c>
      <c r="F109" s="45">
        <f t="shared" si="3"/>
        <v>0</v>
      </c>
    </row>
    <row r="110" spans="1:6" s="37" customFormat="1" ht="15" customHeight="1">
      <c r="A110" s="38"/>
      <c r="B110" s="39" t="s">
        <v>29</v>
      </c>
      <c r="C110" s="40">
        <v>20</v>
      </c>
      <c r="D110" s="63">
        <v>20</v>
      </c>
      <c r="E110" s="63">
        <v>0</v>
      </c>
      <c r="F110" s="41">
        <f>E110/C110*100</f>
        <v>0</v>
      </c>
    </row>
    <row r="111" spans="1:6" s="37" customFormat="1" ht="136.5" customHeight="1">
      <c r="A111" s="42" t="s">
        <v>82</v>
      </c>
      <c r="B111" s="46" t="s">
        <v>27</v>
      </c>
      <c r="C111" s="44">
        <f>C112</f>
        <v>526.8</v>
      </c>
      <c r="D111" s="44">
        <f>D112</f>
        <v>361</v>
      </c>
      <c r="E111" s="44">
        <f>E112</f>
        <v>361</v>
      </c>
      <c r="F111" s="45">
        <f aca="true" t="shared" si="4" ref="F111:F118">E111/C111*100</f>
        <v>68.52695520121489</v>
      </c>
    </row>
    <row r="112" spans="1:6" s="37" customFormat="1" ht="42" customHeight="1">
      <c r="A112" s="38"/>
      <c r="B112" s="61" t="s">
        <v>29</v>
      </c>
      <c r="C112" s="40">
        <v>526.8</v>
      </c>
      <c r="D112" s="40">
        <v>361</v>
      </c>
      <c r="E112" s="40">
        <v>361</v>
      </c>
      <c r="F112" s="41">
        <f t="shared" si="4"/>
        <v>68.52695520121489</v>
      </c>
    </row>
    <row r="113" spans="1:6" s="37" customFormat="1" ht="33" customHeight="1">
      <c r="A113" s="42" t="s">
        <v>83</v>
      </c>
      <c r="B113" s="46" t="s">
        <v>27</v>
      </c>
      <c r="C113" s="44">
        <f>C114</f>
        <v>424.6</v>
      </c>
      <c r="D113" s="44">
        <f>D114</f>
        <v>101.5</v>
      </c>
      <c r="E113" s="44">
        <f>E114</f>
        <v>101.5</v>
      </c>
      <c r="F113" s="45">
        <f t="shared" si="4"/>
        <v>23.90485162505888</v>
      </c>
    </row>
    <row r="114" spans="1:6" s="37" customFormat="1" ht="19.5" customHeight="1">
      <c r="A114" s="38"/>
      <c r="B114" s="39" t="s">
        <v>28</v>
      </c>
      <c r="C114" s="40">
        <v>424.6</v>
      </c>
      <c r="D114" s="40">
        <v>101.5</v>
      </c>
      <c r="E114" s="40">
        <v>101.5</v>
      </c>
      <c r="F114" s="41">
        <f t="shared" si="4"/>
        <v>23.90485162505888</v>
      </c>
    </row>
    <row r="115" spans="1:6" s="37" customFormat="1" ht="19.5" customHeight="1">
      <c r="A115" s="42" t="s">
        <v>84</v>
      </c>
      <c r="B115" s="46" t="s">
        <v>27</v>
      </c>
      <c r="C115" s="44">
        <f>C116</f>
        <v>3742.2</v>
      </c>
      <c r="D115" s="44">
        <f>D116</f>
        <v>1889.8</v>
      </c>
      <c r="E115" s="44">
        <f>E116</f>
        <v>1457.9</v>
      </c>
      <c r="F115" s="45">
        <f t="shared" si="4"/>
        <v>38.95836673614452</v>
      </c>
    </row>
    <row r="116" spans="1:6" s="37" customFormat="1" ht="17.25" customHeight="1">
      <c r="A116" s="38"/>
      <c r="B116" s="39" t="s">
        <v>29</v>
      </c>
      <c r="C116" s="40">
        <v>3742.2</v>
      </c>
      <c r="D116" s="40">
        <v>1889.8</v>
      </c>
      <c r="E116" s="40">
        <v>1457.9</v>
      </c>
      <c r="F116" s="41">
        <f t="shared" si="4"/>
        <v>38.95836673614452</v>
      </c>
    </row>
    <row r="117" spans="1:6" s="37" customFormat="1" ht="16.5" customHeight="1">
      <c r="A117" s="42" t="s">
        <v>85</v>
      </c>
      <c r="B117" s="43" t="s">
        <v>27</v>
      </c>
      <c r="C117" s="44">
        <f>C118+C119</f>
        <v>6282.099999999999</v>
      </c>
      <c r="D117" s="44">
        <f>D118+D119</f>
        <v>3075.6</v>
      </c>
      <c r="E117" s="44">
        <f>E118+E119</f>
        <v>3071.1</v>
      </c>
      <c r="F117" s="45">
        <f>E117/C117*100</f>
        <v>48.88651883924165</v>
      </c>
    </row>
    <row r="118" spans="1:6" s="37" customFormat="1" ht="15" customHeight="1">
      <c r="A118" s="33"/>
      <c r="B118" s="39" t="s">
        <v>28</v>
      </c>
      <c r="C118" s="40">
        <v>198.7</v>
      </c>
      <c r="D118" s="40">
        <v>0</v>
      </c>
      <c r="E118" s="40">
        <v>0</v>
      </c>
      <c r="F118" s="41">
        <f t="shared" si="4"/>
        <v>0</v>
      </c>
    </row>
    <row r="119" spans="1:6" s="37" customFormat="1" ht="15" customHeight="1">
      <c r="A119" s="38"/>
      <c r="B119" s="39" t="s">
        <v>29</v>
      </c>
      <c r="C119" s="40">
        <v>6083.4</v>
      </c>
      <c r="D119" s="40">
        <v>3075.6</v>
      </c>
      <c r="E119" s="40">
        <v>3071.1</v>
      </c>
      <c r="F119" s="60">
        <v>55.7</v>
      </c>
    </row>
    <row r="120" spans="1:6" s="37" customFormat="1" ht="27" customHeight="1">
      <c r="A120" s="42" t="s">
        <v>86</v>
      </c>
      <c r="B120" s="46" t="s">
        <v>27</v>
      </c>
      <c r="C120" s="44">
        <f>C121</f>
        <v>9371.3</v>
      </c>
      <c r="D120" s="44">
        <f>D121</f>
        <v>4538.4</v>
      </c>
      <c r="E120" s="44">
        <f>E121</f>
        <v>4538.4</v>
      </c>
      <c r="F120" s="45">
        <f>E120/C120*100</f>
        <v>48.428713198809135</v>
      </c>
    </row>
    <row r="121" spans="1:6" s="37" customFormat="1" ht="15" customHeight="1" thickBot="1">
      <c r="A121" s="38"/>
      <c r="B121" s="50" t="s">
        <v>29</v>
      </c>
      <c r="C121" s="51">
        <v>9371.3</v>
      </c>
      <c r="D121" s="51">
        <v>4538.4</v>
      </c>
      <c r="E121" s="51">
        <v>4538.4</v>
      </c>
      <c r="F121" s="52">
        <f>E121/C121*100</f>
        <v>48.428713198809135</v>
      </c>
    </row>
    <row r="122" spans="1:6" ht="21" customHeight="1">
      <c r="A122" s="19" t="s">
        <v>87</v>
      </c>
      <c r="B122" s="20" t="s">
        <v>27</v>
      </c>
      <c r="C122" s="64">
        <f>C123</f>
        <v>17012.2</v>
      </c>
      <c r="D122" s="64">
        <f>D123</f>
        <v>14200</v>
      </c>
      <c r="E122" s="64">
        <f>E123</f>
        <v>8479.8</v>
      </c>
      <c r="F122" s="65">
        <v>77</v>
      </c>
    </row>
    <row r="123" spans="1:6" ht="19.5" customHeight="1" thickBot="1">
      <c r="A123" s="66"/>
      <c r="B123" s="30" t="s">
        <v>29</v>
      </c>
      <c r="C123" s="31">
        <f>C125</f>
        <v>17012.2</v>
      </c>
      <c r="D123" s="31">
        <f>D125</f>
        <v>14200</v>
      </c>
      <c r="E123" s="31">
        <f>E125</f>
        <v>8479.8</v>
      </c>
      <c r="F123" s="67">
        <v>77</v>
      </c>
    </row>
    <row r="124" spans="1:6" s="37" customFormat="1" ht="16.5" customHeight="1">
      <c r="A124" s="33" t="s">
        <v>88</v>
      </c>
      <c r="B124" s="34" t="s">
        <v>27</v>
      </c>
      <c r="C124" s="35">
        <f>C125</f>
        <v>17012.2</v>
      </c>
      <c r="D124" s="35">
        <f>D125</f>
        <v>14200</v>
      </c>
      <c r="E124" s="35">
        <f>E125</f>
        <v>8479.8</v>
      </c>
      <c r="F124" s="36">
        <f>E124/C124*100</f>
        <v>49.84540506224944</v>
      </c>
    </row>
    <row r="125" spans="1:6" s="37" customFormat="1" ht="15" customHeight="1" thickBot="1">
      <c r="A125" s="38"/>
      <c r="B125" s="50" t="s">
        <v>29</v>
      </c>
      <c r="C125" s="51">
        <v>17012.2</v>
      </c>
      <c r="D125" s="51">
        <v>14200</v>
      </c>
      <c r="E125" s="51">
        <v>8479.8</v>
      </c>
      <c r="F125" s="52">
        <f>E125/C125*100</f>
        <v>49.84540506224944</v>
      </c>
    </row>
    <row r="126" spans="1:6" ht="21" customHeight="1">
      <c r="A126" s="19" t="s">
        <v>89</v>
      </c>
      <c r="B126" s="20" t="s">
        <v>27</v>
      </c>
      <c r="C126" s="21">
        <f>C127+C128</f>
        <v>1001</v>
      </c>
      <c r="D126" s="21">
        <f>D127+D128</f>
        <v>0</v>
      </c>
      <c r="E126" s="68">
        <f>E127+E128</f>
        <v>0</v>
      </c>
      <c r="F126" s="22"/>
    </row>
    <row r="127" spans="1:6" ht="19.5" customHeight="1">
      <c r="A127" s="69"/>
      <c r="B127" s="25" t="s">
        <v>29</v>
      </c>
      <c r="C127" s="26">
        <f>C130+C133+C140+C149+C158+C152+C155</f>
        <v>855.5</v>
      </c>
      <c r="D127" s="26">
        <f>D130+D133+D136+D140+D149+D158</f>
        <v>0</v>
      </c>
      <c r="E127" s="70">
        <f>E130+E133+E136+E140+E149+E158</f>
        <v>0</v>
      </c>
      <c r="F127" s="27"/>
    </row>
    <row r="128" spans="1:6" ht="18.75" customHeight="1" thickBot="1">
      <c r="A128" s="66"/>
      <c r="B128" s="30" t="s">
        <v>90</v>
      </c>
      <c r="C128" s="31">
        <f>C131+C134+C141+C150+C153+C156+C159</f>
        <v>145.5</v>
      </c>
      <c r="D128" s="31">
        <f>D131+D138+D141+D145+D147</f>
        <v>0</v>
      </c>
      <c r="E128" s="71">
        <f>E131+E138+E141+E145+E147</f>
        <v>0</v>
      </c>
      <c r="F128" s="32"/>
    </row>
    <row r="129" spans="1:6" s="37" customFormat="1" ht="16.5" customHeight="1">
      <c r="A129" s="33" t="s">
        <v>91</v>
      </c>
      <c r="B129" s="34" t="s">
        <v>27</v>
      </c>
      <c r="C129" s="35">
        <f>C130+C131</f>
        <v>389</v>
      </c>
      <c r="D129" s="35">
        <f>D130+D131</f>
        <v>0</v>
      </c>
      <c r="E129" s="35">
        <f>E130+E131</f>
        <v>0</v>
      </c>
      <c r="F129" s="72"/>
    </row>
    <row r="130" spans="1:6" s="37" customFormat="1" ht="15" customHeight="1">
      <c r="A130" s="38"/>
      <c r="B130" s="39" t="s">
        <v>29</v>
      </c>
      <c r="C130" s="40">
        <v>387</v>
      </c>
      <c r="D130" s="40">
        <v>0</v>
      </c>
      <c r="E130" s="40"/>
      <c r="F130" s="60"/>
    </row>
    <row r="131" spans="1:6" s="37" customFormat="1" ht="26.25" customHeight="1">
      <c r="A131" s="47"/>
      <c r="B131" s="39" t="s">
        <v>48</v>
      </c>
      <c r="C131" s="40">
        <v>2</v>
      </c>
      <c r="D131" s="40"/>
      <c r="E131" s="40"/>
      <c r="F131" s="60"/>
    </row>
    <row r="132" spans="1:6" s="37" customFormat="1" ht="16.5" customHeight="1">
      <c r="A132" s="42" t="s">
        <v>92</v>
      </c>
      <c r="B132" s="43" t="s">
        <v>27</v>
      </c>
      <c r="C132" s="44">
        <f>C133+C134</f>
        <v>152</v>
      </c>
      <c r="D132" s="44"/>
      <c r="E132" s="44"/>
      <c r="F132" s="60"/>
    </row>
    <row r="133" spans="1:6" s="37" customFormat="1" ht="15" customHeight="1">
      <c r="A133" s="38"/>
      <c r="B133" s="39" t="s">
        <v>29</v>
      </c>
      <c r="C133" s="40">
        <f>C136</f>
        <v>112</v>
      </c>
      <c r="D133" s="40"/>
      <c r="E133" s="40"/>
      <c r="F133" s="60"/>
    </row>
    <row r="134" spans="1:6" s="37" customFormat="1" ht="30" customHeight="1">
      <c r="A134" s="47"/>
      <c r="B134" s="39" t="s">
        <v>48</v>
      </c>
      <c r="C134" s="40">
        <f>C138</f>
        <v>40</v>
      </c>
      <c r="D134" s="40"/>
      <c r="E134" s="40"/>
      <c r="F134" s="60"/>
    </row>
    <row r="135" spans="1:6" s="37" customFormat="1" ht="16.5" customHeight="1">
      <c r="A135" s="73" t="s">
        <v>93</v>
      </c>
      <c r="B135" s="43" t="s">
        <v>27</v>
      </c>
      <c r="C135" s="44">
        <f>C136</f>
        <v>112</v>
      </c>
      <c r="D135" s="40"/>
      <c r="E135" s="40"/>
      <c r="F135" s="60"/>
    </row>
    <row r="136" spans="1:6" s="37" customFormat="1" ht="15" customHeight="1">
      <c r="A136" s="38"/>
      <c r="B136" s="39" t="s">
        <v>29</v>
      </c>
      <c r="C136" s="40">
        <v>112</v>
      </c>
      <c r="D136" s="40"/>
      <c r="E136" s="40"/>
      <c r="F136" s="60"/>
    </row>
    <row r="137" spans="1:6" s="37" customFormat="1" ht="16.5" customHeight="1">
      <c r="A137" s="73" t="s">
        <v>94</v>
      </c>
      <c r="B137" s="43" t="s">
        <v>27</v>
      </c>
      <c r="C137" s="44">
        <v>40</v>
      </c>
      <c r="D137" s="40"/>
      <c r="E137" s="40"/>
      <c r="F137" s="60"/>
    </row>
    <row r="138" spans="1:6" s="37" customFormat="1" ht="27.75" customHeight="1">
      <c r="A138" s="47"/>
      <c r="B138" s="39" t="s">
        <v>48</v>
      </c>
      <c r="C138" s="40">
        <v>40</v>
      </c>
      <c r="D138" s="40"/>
      <c r="E138" s="40"/>
      <c r="F138" s="60"/>
    </row>
    <row r="139" spans="1:6" s="37" customFormat="1" ht="16.5" customHeight="1">
      <c r="A139" s="42" t="s">
        <v>95</v>
      </c>
      <c r="B139" s="43" t="s">
        <v>27</v>
      </c>
      <c r="C139" s="44">
        <f>C140+C141</f>
        <v>130</v>
      </c>
      <c r="D139" s="40"/>
      <c r="E139" s="40"/>
      <c r="F139" s="60"/>
    </row>
    <row r="140" spans="1:6" s="37" customFormat="1" ht="15" customHeight="1">
      <c r="A140" s="38"/>
      <c r="B140" s="39" t="s">
        <v>29</v>
      </c>
      <c r="C140" s="40">
        <f>C143</f>
        <v>105</v>
      </c>
      <c r="D140" s="40"/>
      <c r="E140" s="40"/>
      <c r="F140" s="60"/>
    </row>
    <row r="141" spans="1:6" s="37" customFormat="1" ht="27.75" customHeight="1">
      <c r="A141" s="47"/>
      <c r="B141" s="39" t="s">
        <v>48</v>
      </c>
      <c r="C141" s="40">
        <f>C145+C147</f>
        <v>25</v>
      </c>
      <c r="D141" s="40"/>
      <c r="E141" s="40"/>
      <c r="F141" s="60"/>
    </row>
    <row r="142" spans="1:6" s="37" customFormat="1" ht="16.5" customHeight="1">
      <c r="A142" s="73" t="s">
        <v>96</v>
      </c>
      <c r="B142" s="43" t="s">
        <v>27</v>
      </c>
      <c r="C142" s="44">
        <f>C143</f>
        <v>105</v>
      </c>
      <c r="D142" s="40"/>
      <c r="E142" s="40"/>
      <c r="F142" s="60"/>
    </row>
    <row r="143" spans="1:6" s="37" customFormat="1" ht="15" customHeight="1">
      <c r="A143" s="38"/>
      <c r="B143" s="39" t="s">
        <v>29</v>
      </c>
      <c r="C143" s="40">
        <v>105</v>
      </c>
      <c r="D143" s="40"/>
      <c r="E143" s="40"/>
      <c r="F143" s="60"/>
    </row>
    <row r="144" spans="1:6" s="37" customFormat="1" ht="16.5" customHeight="1">
      <c r="A144" s="73" t="s">
        <v>97</v>
      </c>
      <c r="B144" s="43" t="s">
        <v>27</v>
      </c>
      <c r="C144" s="44">
        <f>C145</f>
        <v>15</v>
      </c>
      <c r="D144" s="44">
        <f>D145</f>
        <v>0</v>
      </c>
      <c r="E144" s="44">
        <f>E145</f>
        <v>0</v>
      </c>
      <c r="F144" s="45">
        <v>0</v>
      </c>
    </row>
    <row r="145" spans="1:6" s="37" customFormat="1" ht="27.75" customHeight="1">
      <c r="A145" s="47"/>
      <c r="B145" s="39" t="s">
        <v>48</v>
      </c>
      <c r="C145" s="40">
        <v>15</v>
      </c>
      <c r="D145" s="40"/>
      <c r="E145" s="40"/>
      <c r="F145" s="41"/>
    </row>
    <row r="146" spans="1:6" s="37" customFormat="1" ht="16.5" customHeight="1">
      <c r="A146" s="73" t="s">
        <v>98</v>
      </c>
      <c r="B146" s="43" t="s">
        <v>27</v>
      </c>
      <c r="C146" s="44">
        <f>C147</f>
        <v>10</v>
      </c>
      <c r="D146" s="40"/>
      <c r="E146" s="40"/>
      <c r="F146" s="60"/>
    </row>
    <row r="147" spans="1:6" s="37" customFormat="1" ht="26.25" customHeight="1">
      <c r="A147" s="47"/>
      <c r="B147" s="39" t="s">
        <v>48</v>
      </c>
      <c r="C147" s="40">
        <v>10</v>
      </c>
      <c r="D147" s="40"/>
      <c r="E147" s="40"/>
      <c r="F147" s="60"/>
    </row>
    <row r="148" spans="1:6" s="37" customFormat="1" ht="18" customHeight="1">
      <c r="A148" s="42" t="s">
        <v>99</v>
      </c>
      <c r="B148" s="43" t="s">
        <v>27</v>
      </c>
      <c r="C148" s="44">
        <f>C149+C150</f>
        <v>60</v>
      </c>
      <c r="D148" s="40"/>
      <c r="E148" s="40"/>
      <c r="F148" s="60"/>
    </row>
    <row r="149" spans="1:6" s="37" customFormat="1" ht="17.25" customHeight="1">
      <c r="A149" s="33"/>
      <c r="B149" s="39" t="s">
        <v>29</v>
      </c>
      <c r="C149" s="40">
        <v>54</v>
      </c>
      <c r="D149" s="40"/>
      <c r="E149" s="40"/>
      <c r="F149" s="60"/>
    </row>
    <row r="150" spans="1:6" s="37" customFormat="1" ht="27" customHeight="1">
      <c r="A150" s="33"/>
      <c r="B150" s="39" t="s">
        <v>48</v>
      </c>
      <c r="C150" s="40">
        <v>6</v>
      </c>
      <c r="D150" s="40"/>
      <c r="E150" s="40"/>
      <c r="F150" s="60"/>
    </row>
    <row r="151" spans="1:6" s="37" customFormat="1" ht="15" customHeight="1">
      <c r="A151" s="74" t="s">
        <v>100</v>
      </c>
      <c r="B151" s="43" t="s">
        <v>27</v>
      </c>
      <c r="C151" s="75">
        <v>100</v>
      </c>
      <c r="D151" s="75">
        <f>D152+D153</f>
        <v>0</v>
      </c>
      <c r="E151" s="75">
        <f>E152+E153</f>
        <v>0</v>
      </c>
      <c r="F151" s="60"/>
    </row>
    <row r="152" spans="1:6" s="37" customFormat="1" ht="15" customHeight="1">
      <c r="A152" s="76"/>
      <c r="B152" s="39" t="s">
        <v>29</v>
      </c>
      <c r="C152" s="75">
        <v>70</v>
      </c>
      <c r="D152" s="75"/>
      <c r="E152" s="75"/>
      <c r="F152" s="60"/>
    </row>
    <row r="153" spans="1:6" s="37" customFormat="1" ht="15" customHeight="1">
      <c r="A153" s="77"/>
      <c r="B153" s="39" t="s">
        <v>48</v>
      </c>
      <c r="C153" s="75">
        <v>30</v>
      </c>
      <c r="D153" s="75"/>
      <c r="E153" s="75"/>
      <c r="F153" s="60"/>
    </row>
    <row r="154" spans="1:6" s="37" customFormat="1" ht="15" customHeight="1">
      <c r="A154" s="78" t="s">
        <v>101</v>
      </c>
      <c r="B154" s="43" t="s">
        <v>27</v>
      </c>
      <c r="C154" s="75">
        <v>100</v>
      </c>
      <c r="D154" s="75">
        <f>D155+D156</f>
        <v>0</v>
      </c>
      <c r="E154" s="75">
        <f>E155+E156</f>
        <v>0</v>
      </c>
      <c r="F154" s="60"/>
    </row>
    <row r="155" spans="1:6" s="37" customFormat="1" ht="15" customHeight="1">
      <c r="A155" s="76"/>
      <c r="B155" s="39" t="s">
        <v>29</v>
      </c>
      <c r="C155" s="75">
        <v>75</v>
      </c>
      <c r="D155" s="75"/>
      <c r="E155" s="75"/>
      <c r="F155" s="60"/>
    </row>
    <row r="156" spans="1:6" s="37" customFormat="1" ht="15" customHeight="1">
      <c r="A156" s="77"/>
      <c r="B156" s="39" t="s">
        <v>48</v>
      </c>
      <c r="C156" s="75">
        <v>25</v>
      </c>
      <c r="D156" s="75"/>
      <c r="E156" s="75"/>
      <c r="F156" s="60"/>
    </row>
    <row r="157" spans="1:6" s="37" customFormat="1" ht="16.5" customHeight="1">
      <c r="A157" s="74" t="s">
        <v>102</v>
      </c>
      <c r="B157" s="43" t="s">
        <v>27</v>
      </c>
      <c r="C157" s="75">
        <v>70</v>
      </c>
      <c r="D157" s="75">
        <v>0</v>
      </c>
      <c r="E157" s="75">
        <v>0</v>
      </c>
      <c r="F157" s="60"/>
    </row>
    <row r="158" spans="1:6" s="37" customFormat="1" ht="15" customHeight="1">
      <c r="A158" s="76"/>
      <c r="B158" s="39" t="s">
        <v>29</v>
      </c>
      <c r="C158" s="75">
        <v>52.5</v>
      </c>
      <c r="D158" s="75"/>
      <c r="E158" s="75"/>
      <c r="F158" s="60"/>
    </row>
    <row r="159" spans="1:6" s="37" customFormat="1" ht="27" customHeight="1" thickBot="1">
      <c r="A159" s="77"/>
      <c r="B159" s="39" t="s">
        <v>48</v>
      </c>
      <c r="C159" s="75">
        <v>17.5</v>
      </c>
      <c r="D159" s="75"/>
      <c r="E159" s="75"/>
      <c r="F159" s="79"/>
    </row>
    <row r="160" spans="1:6" ht="25.5" customHeight="1">
      <c r="A160" s="19" t="s">
        <v>103</v>
      </c>
      <c r="B160" s="80" t="s">
        <v>27</v>
      </c>
      <c r="C160" s="21">
        <f>C161+C162</f>
        <v>40</v>
      </c>
      <c r="D160" s="21">
        <v>0</v>
      </c>
      <c r="E160" s="21">
        <v>0</v>
      </c>
      <c r="F160" s="65">
        <v>0</v>
      </c>
    </row>
    <row r="161" spans="1:6" ht="15.75" customHeight="1">
      <c r="A161" s="69"/>
      <c r="B161" s="25" t="s">
        <v>29</v>
      </c>
      <c r="C161" s="26">
        <v>0</v>
      </c>
      <c r="D161" s="26">
        <v>0</v>
      </c>
      <c r="E161" s="26">
        <v>0</v>
      </c>
      <c r="F161" s="81">
        <v>0</v>
      </c>
    </row>
    <row r="162" spans="1:6" ht="40.5" customHeight="1" thickBot="1">
      <c r="A162" s="66"/>
      <c r="B162" s="30" t="s">
        <v>104</v>
      </c>
      <c r="C162" s="31">
        <f>C164</f>
        <v>40</v>
      </c>
      <c r="D162" s="31">
        <v>0</v>
      </c>
      <c r="E162" s="31">
        <v>0</v>
      </c>
      <c r="F162" s="67">
        <v>0</v>
      </c>
    </row>
    <row r="163" spans="1:6" s="37" customFormat="1" ht="16.5" customHeight="1">
      <c r="A163" s="73" t="s">
        <v>105</v>
      </c>
      <c r="B163" s="43" t="s">
        <v>27</v>
      </c>
      <c r="C163" s="44">
        <v>40</v>
      </c>
      <c r="D163" s="40"/>
      <c r="E163" s="40"/>
      <c r="F163" s="60"/>
    </row>
    <row r="164" spans="1:6" s="37" customFormat="1" ht="30" customHeight="1" thickBot="1">
      <c r="A164" s="38"/>
      <c r="B164" s="50" t="s">
        <v>48</v>
      </c>
      <c r="C164" s="51">
        <v>40</v>
      </c>
      <c r="D164" s="51"/>
      <c r="E164" s="51"/>
      <c r="F164" s="82"/>
    </row>
    <row r="165" spans="1:6" ht="24" customHeight="1">
      <c r="A165" s="83" t="s">
        <v>106</v>
      </c>
      <c r="B165" s="80" t="s">
        <v>27</v>
      </c>
      <c r="C165" s="21">
        <f>C166+C168+C167</f>
        <v>12579.25</v>
      </c>
      <c r="D165" s="21">
        <f>D166+D168+D167</f>
        <v>8685.4</v>
      </c>
      <c r="E165" s="21">
        <f>E166+E168+E167</f>
        <v>8685.4</v>
      </c>
      <c r="F165" s="56">
        <v>0</v>
      </c>
    </row>
    <row r="166" spans="1:6" ht="16.5" customHeight="1">
      <c r="A166" s="84"/>
      <c r="B166" s="25" t="s">
        <v>28</v>
      </c>
      <c r="C166" s="26">
        <f>C170+C174</f>
        <v>8688.1</v>
      </c>
      <c r="D166" s="26">
        <f>D170+D174</f>
        <v>7237.8</v>
      </c>
      <c r="E166" s="26">
        <f>E170+E174</f>
        <v>7237.8</v>
      </c>
      <c r="F166" s="57">
        <v>0</v>
      </c>
    </row>
    <row r="167" spans="1:6" ht="16.5" customHeight="1">
      <c r="A167" s="85"/>
      <c r="B167" s="25" t="s">
        <v>29</v>
      </c>
      <c r="C167" s="26">
        <f>C171+C175</f>
        <v>2443.55</v>
      </c>
      <c r="D167" s="26">
        <f>D171+D174</f>
        <v>0</v>
      </c>
      <c r="E167" s="26">
        <f>E171+E174</f>
        <v>0</v>
      </c>
      <c r="F167" s="86"/>
    </row>
    <row r="168" spans="1:6" ht="42" customHeight="1" thickBot="1">
      <c r="A168" s="87"/>
      <c r="B168" s="88" t="s">
        <v>104</v>
      </c>
      <c r="C168" s="89">
        <f>C172</f>
        <v>1447.6</v>
      </c>
      <c r="D168" s="89">
        <f>D175+D172</f>
        <v>1447.6</v>
      </c>
      <c r="E168" s="89">
        <f>E175+E172</f>
        <v>1447.6</v>
      </c>
      <c r="F168" s="58"/>
    </row>
    <row r="169" spans="1:6" s="37" customFormat="1" ht="17.25" customHeight="1">
      <c r="A169" s="90" t="s">
        <v>107</v>
      </c>
      <c r="B169" s="91" t="s">
        <v>27</v>
      </c>
      <c r="C169" s="92">
        <v>7821</v>
      </c>
      <c r="D169" s="92">
        <v>0</v>
      </c>
      <c r="E169" s="92">
        <v>0</v>
      </c>
      <c r="F169" s="93"/>
    </row>
    <row r="170" spans="1:6" s="37" customFormat="1" ht="15" customHeight="1">
      <c r="A170" s="76"/>
      <c r="B170" s="39" t="s">
        <v>28</v>
      </c>
      <c r="C170" s="75">
        <v>7237.8</v>
      </c>
      <c r="D170" s="75">
        <v>7237.8</v>
      </c>
      <c r="E170" s="75">
        <v>7237.8</v>
      </c>
      <c r="F170" s="94"/>
    </row>
    <row r="171" spans="1:6" s="37" customFormat="1" ht="15" customHeight="1">
      <c r="A171" s="76"/>
      <c r="B171" s="39" t="s">
        <v>29</v>
      </c>
      <c r="C171" s="75">
        <v>1791.8</v>
      </c>
      <c r="D171" s="75"/>
      <c r="E171" s="75"/>
      <c r="F171" s="94"/>
    </row>
    <row r="172" spans="1:6" s="37" customFormat="1" ht="25.5" customHeight="1">
      <c r="A172" s="77"/>
      <c r="B172" s="39" t="s">
        <v>48</v>
      </c>
      <c r="C172" s="75">
        <v>1447.6</v>
      </c>
      <c r="D172" s="75">
        <v>1447.6</v>
      </c>
      <c r="E172" s="75">
        <v>1447.6</v>
      </c>
      <c r="F172" s="72"/>
    </row>
    <row r="173" spans="1:6" s="37" customFormat="1" ht="19.5" customHeight="1">
      <c r="A173" s="76" t="s">
        <v>108</v>
      </c>
      <c r="B173" s="34" t="s">
        <v>27</v>
      </c>
      <c r="C173" s="95">
        <f>C174+C175</f>
        <v>2102.05</v>
      </c>
      <c r="D173" s="95">
        <v>0</v>
      </c>
      <c r="E173" s="95">
        <v>0</v>
      </c>
      <c r="F173" s="94"/>
    </row>
    <row r="174" spans="1:6" s="37" customFormat="1" ht="16.5" customHeight="1">
      <c r="A174" s="76"/>
      <c r="B174" s="39" t="s">
        <v>28</v>
      </c>
      <c r="C174" s="75">
        <v>1450.3</v>
      </c>
      <c r="D174" s="96"/>
      <c r="E174" s="96"/>
      <c r="F174" s="94"/>
    </row>
    <row r="175" spans="1:6" s="37" customFormat="1" ht="16.5" customHeight="1" thickBot="1">
      <c r="A175" s="76"/>
      <c r="B175" s="50" t="s">
        <v>29</v>
      </c>
      <c r="C175" s="97">
        <v>651.75</v>
      </c>
      <c r="D175" s="98"/>
      <c r="E175" s="98"/>
      <c r="F175" s="94"/>
    </row>
    <row r="176" spans="1:6" ht="22.5" customHeight="1" thickTop="1">
      <c r="A176" s="99" t="s">
        <v>109</v>
      </c>
      <c r="B176" s="100" t="s">
        <v>27</v>
      </c>
      <c r="C176" s="101">
        <f>C177+C178+C180</f>
        <v>393392.94999999995</v>
      </c>
      <c r="D176" s="101">
        <f>D177+D178+D180</f>
        <v>207898.90000000002</v>
      </c>
      <c r="E176" s="101">
        <f>E177+E178+E180</f>
        <v>189831.7</v>
      </c>
      <c r="F176" s="102">
        <v>91.1</v>
      </c>
    </row>
    <row r="177" spans="1:6" ht="19.5" customHeight="1">
      <c r="A177" s="103"/>
      <c r="B177" s="104" t="s">
        <v>28</v>
      </c>
      <c r="C177" s="105">
        <f>C76+C10+C166</f>
        <v>83758.30000000002</v>
      </c>
      <c r="D177" s="105">
        <f>D76+D10+D166</f>
        <v>38121.700000000004</v>
      </c>
      <c r="E177" s="105">
        <f>E76+E10+E166</f>
        <v>37483.700000000004</v>
      </c>
      <c r="F177" s="106">
        <v>98.8</v>
      </c>
    </row>
    <row r="178" spans="1:6" ht="19.5" customHeight="1">
      <c r="A178" s="103"/>
      <c r="B178" s="104" t="s">
        <v>29</v>
      </c>
      <c r="C178" s="105">
        <f>C161+C127+C123+C77+C62+C11+C167</f>
        <v>302019.55</v>
      </c>
      <c r="D178" s="105">
        <f>D161+D127+D123+D77+D62+D11+D167</f>
        <v>165635</v>
      </c>
      <c r="E178" s="105">
        <f>E161+E127+E123+E77+E62+E11+E167</f>
        <v>148205.8</v>
      </c>
      <c r="F178" s="106">
        <v>89.8</v>
      </c>
    </row>
    <row r="179" spans="1:6" ht="19.5" customHeight="1">
      <c r="A179" s="103"/>
      <c r="B179" s="107" t="s">
        <v>110</v>
      </c>
      <c r="C179" s="108">
        <v>0</v>
      </c>
      <c r="D179" s="108">
        <v>0</v>
      </c>
      <c r="E179" s="108">
        <v>0</v>
      </c>
      <c r="F179" s="109"/>
    </row>
    <row r="180" spans="1:6" ht="31.5" customHeight="1" thickBot="1">
      <c r="A180" s="110"/>
      <c r="B180" s="111" t="s">
        <v>48</v>
      </c>
      <c r="C180" s="112">
        <f>C162+C128+C12+C168</f>
        <v>7615.1</v>
      </c>
      <c r="D180" s="112">
        <f>D162+D128+D12+D168</f>
        <v>4142.2</v>
      </c>
      <c r="E180" s="112">
        <f>E162+E128+E12+E168</f>
        <v>4142.2</v>
      </c>
      <c r="F180" s="113">
        <v>99.6</v>
      </c>
    </row>
    <row r="181" spans="1:6" s="37" customFormat="1" ht="21.75" customHeight="1" thickTop="1">
      <c r="A181" s="10" t="s">
        <v>111</v>
      </c>
      <c r="B181" s="11"/>
      <c r="C181" s="11"/>
      <c r="D181" s="11"/>
      <c r="E181" s="11"/>
      <c r="F181" s="12"/>
    </row>
    <row r="182" spans="1:6" s="37" customFormat="1" ht="16.5" customHeight="1">
      <c r="A182" s="13" t="s">
        <v>22</v>
      </c>
      <c r="B182" s="14" t="s">
        <v>23</v>
      </c>
      <c r="C182" s="14"/>
      <c r="D182" s="14"/>
      <c r="E182" s="15"/>
      <c r="F182" s="16"/>
    </row>
    <row r="183" spans="1:6" s="37" customFormat="1" ht="16.5" customHeight="1" thickBot="1">
      <c r="A183" s="13" t="s">
        <v>24</v>
      </c>
      <c r="B183" s="17" t="s">
        <v>112</v>
      </c>
      <c r="C183" s="17"/>
      <c r="D183" s="17"/>
      <c r="E183" s="17"/>
      <c r="F183" s="18"/>
    </row>
    <row r="184" spans="1:6" s="37" customFormat="1" ht="21" customHeight="1">
      <c r="A184" s="19" t="s">
        <v>113</v>
      </c>
      <c r="B184" s="20" t="s">
        <v>27</v>
      </c>
      <c r="C184" s="114">
        <f>C185+C186+C187+C188</f>
        <v>1958.3999999999999</v>
      </c>
      <c r="D184" s="114">
        <f>D185+D186+D187+D188</f>
        <v>415.4</v>
      </c>
      <c r="E184" s="114">
        <f>E185+E186+E187+E188</f>
        <v>415.4</v>
      </c>
      <c r="F184" s="22">
        <f>E184/C184*100</f>
        <v>21.211192810457515</v>
      </c>
    </row>
    <row r="185" spans="1:6" s="37" customFormat="1" ht="19.5" customHeight="1">
      <c r="A185" s="24"/>
      <c r="B185" s="25" t="s">
        <v>28</v>
      </c>
      <c r="C185" s="115">
        <v>0</v>
      </c>
      <c r="D185" s="115">
        <v>0</v>
      </c>
      <c r="E185" s="115">
        <v>0</v>
      </c>
      <c r="F185" s="27"/>
    </row>
    <row r="186" spans="1:6" s="37" customFormat="1" ht="19.5" customHeight="1">
      <c r="A186" s="24"/>
      <c r="B186" s="25" t="s">
        <v>29</v>
      </c>
      <c r="C186" s="26">
        <f>C190</f>
        <v>0</v>
      </c>
      <c r="D186" s="26">
        <f>D190</f>
        <v>0</v>
      </c>
      <c r="E186" s="26">
        <f>E190</f>
        <v>0</v>
      </c>
      <c r="F186" s="27"/>
    </row>
    <row r="187" spans="1:6" s="37" customFormat="1" ht="19.5" customHeight="1">
      <c r="A187" s="24"/>
      <c r="B187" s="25" t="s">
        <v>110</v>
      </c>
      <c r="C187" s="115">
        <v>0</v>
      </c>
      <c r="D187" s="115">
        <v>0</v>
      </c>
      <c r="E187" s="115">
        <v>0</v>
      </c>
      <c r="F187" s="27"/>
    </row>
    <row r="188" spans="1:6" s="37" customFormat="1" ht="28.5" customHeight="1" thickBot="1">
      <c r="A188" s="29"/>
      <c r="B188" s="30" t="s">
        <v>48</v>
      </c>
      <c r="C188" s="116">
        <f>C191+C193+C195+C197+C199+C201+C203</f>
        <v>1958.3999999999999</v>
      </c>
      <c r="D188" s="116">
        <f>D191+D193+D195+D197+D199+D201+D203</f>
        <v>415.4</v>
      </c>
      <c r="E188" s="116">
        <f>E191+E193+E195+E197+E199+E201+E203</f>
        <v>415.4</v>
      </c>
      <c r="F188" s="32">
        <f>E188/C188*100</f>
        <v>21.211192810457515</v>
      </c>
    </row>
    <row r="189" spans="1:6" s="37" customFormat="1" ht="16.5" customHeight="1">
      <c r="A189" s="33" t="s">
        <v>114</v>
      </c>
      <c r="B189" s="34" t="s">
        <v>27</v>
      </c>
      <c r="C189" s="117">
        <f>C190+C191</f>
        <v>300</v>
      </c>
      <c r="D189" s="117">
        <f>D190+D191</f>
        <v>132</v>
      </c>
      <c r="E189" s="117">
        <f>E190+E191</f>
        <v>132</v>
      </c>
      <c r="F189" s="72"/>
    </row>
    <row r="190" spans="1:6" s="37" customFormat="1" ht="15" customHeight="1">
      <c r="A190" s="38"/>
      <c r="B190" s="39" t="s">
        <v>29</v>
      </c>
      <c r="C190" s="118"/>
      <c r="D190" s="118"/>
      <c r="E190" s="118"/>
      <c r="F190" s="60"/>
    </row>
    <row r="191" spans="1:6" s="37" customFormat="1" ht="25.5" customHeight="1">
      <c r="A191" s="47"/>
      <c r="B191" s="39" t="s">
        <v>48</v>
      </c>
      <c r="C191" s="118">
        <v>300</v>
      </c>
      <c r="D191" s="118">
        <v>132</v>
      </c>
      <c r="E191" s="118">
        <v>132</v>
      </c>
      <c r="F191" s="60"/>
    </row>
    <row r="192" spans="1:6" s="37" customFormat="1" ht="16.5" customHeight="1">
      <c r="A192" s="42" t="s">
        <v>115</v>
      </c>
      <c r="B192" s="43" t="s">
        <v>27</v>
      </c>
      <c r="C192" s="119">
        <f>C193</f>
        <v>600</v>
      </c>
      <c r="D192" s="119">
        <f>D193</f>
        <v>0</v>
      </c>
      <c r="E192" s="119">
        <f>E193</f>
        <v>0</v>
      </c>
      <c r="F192" s="60"/>
    </row>
    <row r="193" spans="1:6" s="37" customFormat="1" ht="27" customHeight="1">
      <c r="A193" s="120"/>
      <c r="B193" s="39" t="s">
        <v>48</v>
      </c>
      <c r="C193" s="118">
        <v>600</v>
      </c>
      <c r="D193" s="118"/>
      <c r="E193" s="118"/>
      <c r="F193" s="60"/>
    </row>
    <row r="194" spans="1:6" s="37" customFormat="1" ht="16.5" customHeight="1">
      <c r="A194" s="42" t="s">
        <v>116</v>
      </c>
      <c r="B194" s="43" t="s">
        <v>27</v>
      </c>
      <c r="C194" s="119">
        <f>C195</f>
        <v>500</v>
      </c>
      <c r="D194" s="119">
        <f>D195</f>
        <v>245.2</v>
      </c>
      <c r="E194" s="119">
        <f>E195</f>
        <v>245.2</v>
      </c>
      <c r="F194" s="45">
        <f>E194/C194*100</f>
        <v>49.04</v>
      </c>
    </row>
    <row r="195" spans="1:6" s="37" customFormat="1" ht="27.75" customHeight="1">
      <c r="A195" s="120"/>
      <c r="B195" s="39" t="s">
        <v>48</v>
      </c>
      <c r="C195" s="118">
        <v>500</v>
      </c>
      <c r="D195" s="118">
        <v>245.2</v>
      </c>
      <c r="E195" s="118">
        <v>245.2</v>
      </c>
      <c r="F195" s="41">
        <f aca="true" t="shared" si="5" ref="F195:F203">E195/C195*100</f>
        <v>49.04</v>
      </c>
    </row>
    <row r="196" spans="1:6" s="37" customFormat="1" ht="16.5" customHeight="1">
      <c r="A196" s="42" t="s">
        <v>117</v>
      </c>
      <c r="B196" s="43" t="s">
        <v>27</v>
      </c>
      <c r="C196" s="119">
        <f>C197</f>
        <v>344.1</v>
      </c>
      <c r="D196" s="119">
        <f>D197</f>
        <v>0</v>
      </c>
      <c r="E196" s="119">
        <f>E197</f>
        <v>0</v>
      </c>
      <c r="F196" s="45">
        <f t="shared" si="5"/>
        <v>0</v>
      </c>
    </row>
    <row r="197" spans="1:6" s="37" customFormat="1" ht="27" customHeight="1">
      <c r="A197" s="120"/>
      <c r="B197" s="39" t="s">
        <v>48</v>
      </c>
      <c r="C197" s="118">
        <v>344.1</v>
      </c>
      <c r="D197" s="118">
        <v>0</v>
      </c>
      <c r="E197" s="118">
        <v>0</v>
      </c>
      <c r="F197" s="41">
        <f t="shared" si="5"/>
        <v>0</v>
      </c>
    </row>
    <row r="198" spans="1:6" s="37" customFormat="1" ht="16.5" customHeight="1">
      <c r="A198" s="42" t="s">
        <v>118</v>
      </c>
      <c r="B198" s="43" t="s">
        <v>27</v>
      </c>
      <c r="C198" s="119">
        <f>C199</f>
        <v>55</v>
      </c>
      <c r="D198" s="119">
        <f>D199</f>
        <v>16.2</v>
      </c>
      <c r="E198" s="119">
        <f>E199</f>
        <v>16.2</v>
      </c>
      <c r="F198" s="45">
        <f t="shared" si="5"/>
        <v>29.454545454545457</v>
      </c>
    </row>
    <row r="199" spans="1:6" s="37" customFormat="1" ht="27" customHeight="1">
      <c r="A199" s="120"/>
      <c r="B199" s="39" t="s">
        <v>48</v>
      </c>
      <c r="C199" s="118">
        <v>55</v>
      </c>
      <c r="D199" s="118">
        <v>16.2</v>
      </c>
      <c r="E199" s="118">
        <v>16.2</v>
      </c>
      <c r="F199" s="41">
        <f t="shared" si="5"/>
        <v>29.454545454545457</v>
      </c>
    </row>
    <row r="200" spans="1:6" s="37" customFormat="1" ht="16.5" customHeight="1">
      <c r="A200" s="42" t="s">
        <v>119</v>
      </c>
      <c r="B200" s="43" t="s">
        <v>27</v>
      </c>
      <c r="C200" s="119">
        <f>C201</f>
        <v>74.3</v>
      </c>
      <c r="D200" s="119">
        <f>D201</f>
        <v>22</v>
      </c>
      <c r="E200" s="119">
        <f>E201</f>
        <v>22</v>
      </c>
      <c r="F200" s="45">
        <f t="shared" si="5"/>
        <v>29.609690444145357</v>
      </c>
    </row>
    <row r="201" spans="1:6" s="37" customFormat="1" ht="39.75" customHeight="1">
      <c r="A201" s="120"/>
      <c r="B201" s="39" t="s">
        <v>104</v>
      </c>
      <c r="C201" s="118">
        <v>74.3</v>
      </c>
      <c r="D201" s="118">
        <v>22</v>
      </c>
      <c r="E201" s="118">
        <v>22</v>
      </c>
      <c r="F201" s="41">
        <f t="shared" si="5"/>
        <v>29.609690444145357</v>
      </c>
    </row>
    <row r="202" spans="1:6" s="37" customFormat="1" ht="16.5" customHeight="1">
      <c r="A202" s="42" t="s">
        <v>120</v>
      </c>
      <c r="B202" s="43" t="s">
        <v>27</v>
      </c>
      <c r="C202" s="119">
        <f>C203</f>
        <v>85</v>
      </c>
      <c r="D202" s="119">
        <f>D203</f>
        <v>0</v>
      </c>
      <c r="E202" s="119">
        <f>E203</f>
        <v>0</v>
      </c>
      <c r="F202" s="45">
        <f t="shared" si="5"/>
        <v>0</v>
      </c>
    </row>
    <row r="203" spans="1:6" s="37" customFormat="1" ht="29.25" customHeight="1" thickBot="1">
      <c r="A203" s="33"/>
      <c r="B203" s="50" t="s">
        <v>48</v>
      </c>
      <c r="C203" s="121">
        <v>85</v>
      </c>
      <c r="D203" s="121">
        <v>0</v>
      </c>
      <c r="E203" s="121">
        <v>0</v>
      </c>
      <c r="F203" s="52">
        <f t="shared" si="5"/>
        <v>0</v>
      </c>
    </row>
    <row r="204" spans="1:6" s="37" customFormat="1" ht="21" customHeight="1">
      <c r="A204" s="19" t="s">
        <v>121</v>
      </c>
      <c r="B204" s="20" t="s">
        <v>27</v>
      </c>
      <c r="C204" s="114">
        <f>C205+C206+C207+C208</f>
        <v>2505</v>
      </c>
      <c r="D204" s="114">
        <f>D205+D206+D207+D208</f>
        <v>383</v>
      </c>
      <c r="E204" s="114">
        <f>E205+E206+E207+E208</f>
        <v>383</v>
      </c>
      <c r="F204" s="22">
        <f>E204/C204*100</f>
        <v>15.289421157684629</v>
      </c>
    </row>
    <row r="205" spans="1:6" s="37" customFormat="1" ht="19.5" customHeight="1">
      <c r="A205" s="24"/>
      <c r="B205" s="25" t="s">
        <v>28</v>
      </c>
      <c r="C205" s="115">
        <v>0</v>
      </c>
      <c r="D205" s="115">
        <v>0</v>
      </c>
      <c r="E205" s="115">
        <v>0</v>
      </c>
      <c r="F205" s="27"/>
    </row>
    <row r="206" spans="1:6" s="37" customFormat="1" ht="19.5" customHeight="1">
      <c r="A206" s="24"/>
      <c r="B206" s="25" t="s">
        <v>29</v>
      </c>
      <c r="C206" s="115">
        <v>0</v>
      </c>
      <c r="D206" s="115">
        <v>0</v>
      </c>
      <c r="E206" s="115">
        <v>0</v>
      </c>
      <c r="F206" s="27"/>
    </row>
    <row r="207" spans="1:6" s="37" customFormat="1" ht="19.5" customHeight="1">
      <c r="A207" s="24"/>
      <c r="B207" s="25" t="s">
        <v>110</v>
      </c>
      <c r="C207" s="115">
        <v>0</v>
      </c>
      <c r="D207" s="115">
        <v>0</v>
      </c>
      <c r="E207" s="115">
        <v>0</v>
      </c>
      <c r="F207" s="27"/>
    </row>
    <row r="208" spans="1:6" s="37" customFormat="1" ht="39.75" customHeight="1" thickBot="1">
      <c r="A208" s="29"/>
      <c r="B208" s="30" t="s">
        <v>104</v>
      </c>
      <c r="C208" s="116">
        <f>C210+C212+C214+C220+C216+C218</f>
        <v>2505</v>
      </c>
      <c r="D208" s="116">
        <f>D210+D212+D214+D220+D216+D218</f>
        <v>383</v>
      </c>
      <c r="E208" s="116">
        <f>E210+E212+E214+E220+E216+E218</f>
        <v>383</v>
      </c>
      <c r="F208" s="32">
        <f>E208/C208*100</f>
        <v>15.289421157684629</v>
      </c>
    </row>
    <row r="209" spans="1:6" s="37" customFormat="1" ht="16.5" customHeight="1">
      <c r="A209" s="122" t="s">
        <v>122</v>
      </c>
      <c r="B209" s="34" t="s">
        <v>27</v>
      </c>
      <c r="C209" s="117">
        <f>C210</f>
        <v>1255</v>
      </c>
      <c r="D209" s="117">
        <f>D210</f>
        <v>150</v>
      </c>
      <c r="E209" s="117">
        <f>E210</f>
        <v>150</v>
      </c>
      <c r="F209" s="36">
        <f>E209/C209*100</f>
        <v>11.952191235059761</v>
      </c>
    </row>
    <row r="210" spans="1:6" s="37" customFormat="1" ht="27.75" customHeight="1">
      <c r="A210" s="123"/>
      <c r="B210" s="39" t="s">
        <v>48</v>
      </c>
      <c r="C210" s="118">
        <v>1255</v>
      </c>
      <c r="D210" s="118">
        <v>150</v>
      </c>
      <c r="E210" s="118">
        <v>150</v>
      </c>
      <c r="F210" s="41">
        <f>E210/C210*100</f>
        <v>11.952191235059761</v>
      </c>
    </row>
    <row r="211" spans="1:6" s="37" customFormat="1" ht="16.5" customHeight="1">
      <c r="A211" s="124" t="s">
        <v>123</v>
      </c>
      <c r="B211" s="43" t="s">
        <v>27</v>
      </c>
      <c r="C211" s="119">
        <f>C212</f>
        <v>190</v>
      </c>
      <c r="D211" s="119">
        <f>D212</f>
        <v>135</v>
      </c>
      <c r="E211" s="119">
        <f>E212</f>
        <v>135</v>
      </c>
      <c r="F211" s="45">
        <f>E211/C211*100</f>
        <v>71.05263157894737</v>
      </c>
    </row>
    <row r="212" spans="1:6" s="37" customFormat="1" ht="38.25" customHeight="1">
      <c r="A212" s="123"/>
      <c r="B212" s="39" t="s">
        <v>104</v>
      </c>
      <c r="C212" s="118">
        <v>190</v>
      </c>
      <c r="D212" s="118">
        <v>135</v>
      </c>
      <c r="E212" s="118">
        <v>135</v>
      </c>
      <c r="F212" s="41">
        <f>E212/C212*100</f>
        <v>71.05263157894737</v>
      </c>
    </row>
    <row r="213" spans="1:6" s="37" customFormat="1" ht="16.5" customHeight="1">
      <c r="A213" s="124" t="s">
        <v>124</v>
      </c>
      <c r="B213" s="43" t="s">
        <v>27</v>
      </c>
      <c r="C213" s="119">
        <f>C214</f>
        <v>0</v>
      </c>
      <c r="D213" s="119">
        <f>D214</f>
        <v>0</v>
      </c>
      <c r="E213" s="119">
        <f>E214</f>
        <v>0</v>
      </c>
      <c r="F213" s="45"/>
    </row>
    <row r="214" spans="1:6" s="37" customFormat="1" ht="26.25" customHeight="1">
      <c r="A214" s="123"/>
      <c r="B214" s="39" t="s">
        <v>48</v>
      </c>
      <c r="C214" s="118">
        <v>0</v>
      </c>
      <c r="D214" s="118"/>
      <c r="E214" s="118"/>
      <c r="F214" s="41"/>
    </row>
    <row r="215" spans="1:6" s="37" customFormat="1" ht="16.5" customHeight="1">
      <c r="A215" s="124" t="s">
        <v>125</v>
      </c>
      <c r="B215" s="43" t="s">
        <v>27</v>
      </c>
      <c r="C215" s="119">
        <f>C216</f>
        <v>100</v>
      </c>
      <c r="D215" s="119">
        <f>D216</f>
        <v>0</v>
      </c>
      <c r="E215" s="119">
        <f>E216</f>
        <v>0</v>
      </c>
      <c r="F215" s="45">
        <f>E215/C215*100</f>
        <v>0</v>
      </c>
    </row>
    <row r="216" spans="1:6" s="37" customFormat="1" ht="26.25" customHeight="1">
      <c r="A216" s="123"/>
      <c r="B216" s="39" t="s">
        <v>48</v>
      </c>
      <c r="C216" s="118">
        <v>100</v>
      </c>
      <c r="D216" s="118"/>
      <c r="E216" s="118"/>
      <c r="F216" s="41">
        <f>E216/C216*100</f>
        <v>0</v>
      </c>
    </row>
    <row r="217" spans="1:6" s="37" customFormat="1" ht="16.5" customHeight="1">
      <c r="A217" s="124" t="s">
        <v>126</v>
      </c>
      <c r="B217" s="43" t="s">
        <v>27</v>
      </c>
      <c r="C217" s="119">
        <f>C218</f>
        <v>700</v>
      </c>
      <c r="D217" s="119">
        <f>D218</f>
        <v>98</v>
      </c>
      <c r="E217" s="119">
        <f>E218</f>
        <v>98</v>
      </c>
      <c r="F217" s="45">
        <f>E217/C217*100</f>
        <v>14.000000000000002</v>
      </c>
    </row>
    <row r="218" spans="1:6" s="37" customFormat="1" ht="26.25" customHeight="1">
      <c r="A218" s="123"/>
      <c r="B218" s="39" t="s">
        <v>48</v>
      </c>
      <c r="C218" s="118">
        <v>700</v>
      </c>
      <c r="D218" s="118">
        <v>98</v>
      </c>
      <c r="E218" s="118">
        <v>98</v>
      </c>
      <c r="F218" s="41">
        <f>E218/C218*100</f>
        <v>14.000000000000002</v>
      </c>
    </row>
    <row r="219" spans="1:6" s="37" customFormat="1" ht="16.5" customHeight="1">
      <c r="A219" s="124" t="s">
        <v>127</v>
      </c>
      <c r="B219" s="43" t="s">
        <v>27</v>
      </c>
      <c r="C219" s="119">
        <f>C220</f>
        <v>260</v>
      </c>
      <c r="D219" s="119">
        <f>D220</f>
        <v>0</v>
      </c>
      <c r="E219" s="119">
        <f>E220</f>
        <v>0</v>
      </c>
      <c r="F219" s="60"/>
    </row>
    <row r="220" spans="1:6" s="37" customFormat="1" ht="39.75" customHeight="1" thickBot="1">
      <c r="A220" s="123"/>
      <c r="B220" s="39" t="s">
        <v>104</v>
      </c>
      <c r="C220" s="118">
        <v>260</v>
      </c>
      <c r="D220" s="118"/>
      <c r="E220" s="118"/>
      <c r="F220" s="60"/>
    </row>
    <row r="221" spans="1:6" s="37" customFormat="1" ht="21" customHeight="1">
      <c r="A221" s="19" t="s">
        <v>128</v>
      </c>
      <c r="B221" s="20" t="s">
        <v>27</v>
      </c>
      <c r="C221" s="114">
        <f>C222+C223+C224+C225</f>
        <v>22.3</v>
      </c>
      <c r="D221" s="114">
        <f>D222+D223+D224+D225</f>
        <v>0</v>
      </c>
      <c r="E221" s="114">
        <f>E222+E223+E224+E225</f>
        <v>0</v>
      </c>
      <c r="F221" s="65"/>
    </row>
    <row r="222" spans="1:6" s="37" customFormat="1" ht="19.5" customHeight="1">
      <c r="A222" s="24"/>
      <c r="B222" s="25" t="s">
        <v>28</v>
      </c>
      <c r="C222" s="115">
        <v>0</v>
      </c>
      <c r="D222" s="115"/>
      <c r="E222" s="115"/>
      <c r="F222" s="81"/>
    </row>
    <row r="223" spans="1:6" s="37" customFormat="1" ht="18.75" customHeight="1">
      <c r="A223" s="24"/>
      <c r="B223" s="25" t="s">
        <v>29</v>
      </c>
      <c r="C223" s="115">
        <v>0</v>
      </c>
      <c r="D223" s="115"/>
      <c r="E223" s="115"/>
      <c r="F223" s="81"/>
    </row>
    <row r="224" spans="1:6" s="37" customFormat="1" ht="19.5" customHeight="1">
      <c r="A224" s="24"/>
      <c r="B224" s="25" t="s">
        <v>110</v>
      </c>
      <c r="C224" s="115">
        <v>0</v>
      </c>
      <c r="D224" s="115"/>
      <c r="E224" s="115"/>
      <c r="F224" s="81"/>
    </row>
    <row r="225" spans="1:6" s="37" customFormat="1" ht="39.75" customHeight="1" thickBot="1">
      <c r="A225" s="29"/>
      <c r="B225" s="30" t="s">
        <v>104</v>
      </c>
      <c r="C225" s="116">
        <f>C227</f>
        <v>22.3</v>
      </c>
      <c r="D225" s="116">
        <f>D227</f>
        <v>0</v>
      </c>
      <c r="E225" s="116">
        <f>E227</f>
        <v>0</v>
      </c>
      <c r="F225" s="67"/>
    </row>
    <row r="226" spans="1:6" s="37" customFormat="1" ht="16.5" customHeight="1">
      <c r="A226" s="124" t="s">
        <v>129</v>
      </c>
      <c r="B226" s="43" t="s">
        <v>27</v>
      </c>
      <c r="C226" s="119">
        <f>C227</f>
        <v>22.3</v>
      </c>
      <c r="D226" s="119">
        <f>D227</f>
        <v>0</v>
      </c>
      <c r="E226" s="119">
        <f>E227</f>
        <v>0</v>
      </c>
      <c r="F226" s="60"/>
    </row>
    <row r="227" spans="1:6" s="37" customFormat="1" ht="38.25" customHeight="1" thickBot="1">
      <c r="A227" s="122"/>
      <c r="B227" s="50" t="s">
        <v>104</v>
      </c>
      <c r="C227" s="121">
        <v>22.3</v>
      </c>
      <c r="D227" s="121"/>
      <c r="E227" s="121"/>
      <c r="F227" s="79"/>
    </row>
    <row r="228" spans="1:6" s="37" customFormat="1" ht="21" customHeight="1">
      <c r="A228" s="125" t="s">
        <v>109</v>
      </c>
      <c r="B228" s="126" t="s">
        <v>27</v>
      </c>
      <c r="C228" s="127">
        <f>C229+C230+C231+C232</f>
        <v>4485.7</v>
      </c>
      <c r="D228" s="127">
        <f>D229+D230+D231+D232</f>
        <v>798.4</v>
      </c>
      <c r="E228" s="127">
        <f>E229+E230+E231+E232</f>
        <v>798.4</v>
      </c>
      <c r="F228" s="128">
        <f>E228/C228*100</f>
        <v>17.798782798671333</v>
      </c>
    </row>
    <row r="229" spans="1:6" s="37" customFormat="1" ht="20.25" customHeight="1">
      <c r="A229" s="129"/>
      <c r="B229" s="104" t="s">
        <v>28</v>
      </c>
      <c r="C229" s="130">
        <f aca="true" t="shared" si="6" ref="C229:E232">C222+C205+C185</f>
        <v>0</v>
      </c>
      <c r="D229" s="130">
        <f t="shared" si="6"/>
        <v>0</v>
      </c>
      <c r="E229" s="130">
        <f t="shared" si="6"/>
        <v>0</v>
      </c>
      <c r="F229" s="131"/>
    </row>
    <row r="230" spans="1:6" s="37" customFormat="1" ht="31.5" customHeight="1">
      <c r="A230" s="129"/>
      <c r="B230" s="104" t="s">
        <v>29</v>
      </c>
      <c r="C230" s="130">
        <f t="shared" si="6"/>
        <v>0</v>
      </c>
      <c r="D230" s="105">
        <f>D223+D206+D186</f>
        <v>0</v>
      </c>
      <c r="E230" s="130">
        <f t="shared" si="6"/>
        <v>0</v>
      </c>
      <c r="F230" s="131"/>
    </row>
    <row r="231" spans="1:6" s="37" customFormat="1" ht="20.25" customHeight="1">
      <c r="A231" s="129"/>
      <c r="B231" s="104" t="s">
        <v>110</v>
      </c>
      <c r="C231" s="130">
        <f t="shared" si="6"/>
        <v>0</v>
      </c>
      <c r="D231" s="130">
        <f t="shared" si="6"/>
        <v>0</v>
      </c>
      <c r="E231" s="130">
        <f t="shared" si="6"/>
        <v>0</v>
      </c>
      <c r="F231" s="131"/>
    </row>
    <row r="232" spans="1:6" s="37" customFormat="1" ht="23.25" customHeight="1" thickBot="1">
      <c r="A232" s="132"/>
      <c r="B232" s="111" t="s">
        <v>30</v>
      </c>
      <c r="C232" s="133">
        <f t="shared" si="6"/>
        <v>4485.7</v>
      </c>
      <c r="D232" s="133">
        <f t="shared" si="6"/>
        <v>798.4</v>
      </c>
      <c r="E232" s="133">
        <f t="shared" si="6"/>
        <v>798.4</v>
      </c>
      <c r="F232" s="134">
        <f>E232/C232*100</f>
        <v>17.798782798671333</v>
      </c>
    </row>
    <row r="233" spans="1:6" s="37" customFormat="1" ht="24" customHeight="1" thickTop="1">
      <c r="A233" s="10" t="s">
        <v>130</v>
      </c>
      <c r="B233" s="11"/>
      <c r="C233" s="11"/>
      <c r="D233" s="11"/>
      <c r="E233" s="11"/>
      <c r="F233" s="12"/>
    </row>
    <row r="234" spans="1:6" s="37" customFormat="1" ht="15" customHeight="1">
      <c r="A234" s="13" t="s">
        <v>22</v>
      </c>
      <c r="B234" s="14" t="s">
        <v>23</v>
      </c>
      <c r="C234" s="14"/>
      <c r="D234" s="14"/>
      <c r="E234" s="14"/>
      <c r="F234" s="135"/>
    </row>
    <row r="235" spans="1:6" s="37" customFormat="1" ht="15" customHeight="1" thickBot="1">
      <c r="A235" s="13" t="s">
        <v>24</v>
      </c>
      <c r="B235" s="17" t="s">
        <v>131</v>
      </c>
      <c r="C235" s="17"/>
      <c r="D235" s="17"/>
      <c r="E235" s="17"/>
      <c r="F235" s="18"/>
    </row>
    <row r="236" spans="1:6" s="37" customFormat="1" ht="21" customHeight="1">
      <c r="A236" s="19" t="s">
        <v>132</v>
      </c>
      <c r="B236" s="20" t="s">
        <v>27</v>
      </c>
      <c r="C236" s="21">
        <f>SUM(C237:C240)</f>
        <v>319759.5</v>
      </c>
      <c r="D236" s="21">
        <f>SUM(D237:D240)</f>
        <v>114456.7</v>
      </c>
      <c r="E236" s="21">
        <f>SUM(E237:E240)</f>
        <v>114456.7</v>
      </c>
      <c r="F236" s="136">
        <f>E236/C236*100</f>
        <v>35.79462064457819</v>
      </c>
    </row>
    <row r="237" spans="1:6" s="37" customFormat="1" ht="19.5" customHeight="1">
      <c r="A237" s="24"/>
      <c r="B237" s="25" t="s">
        <v>28</v>
      </c>
      <c r="C237" s="70">
        <v>0</v>
      </c>
      <c r="D237" s="70">
        <v>0</v>
      </c>
      <c r="E237" s="70">
        <v>0</v>
      </c>
      <c r="F237" s="137"/>
    </row>
    <row r="238" spans="1:6" s="37" customFormat="1" ht="19.5" customHeight="1">
      <c r="A238" s="24"/>
      <c r="B238" s="25" t="s">
        <v>29</v>
      </c>
      <c r="C238" s="26">
        <f>C250+C252+C259</f>
        <v>131616</v>
      </c>
      <c r="D238" s="26">
        <f>D250+D252+D259</f>
        <v>61148.2</v>
      </c>
      <c r="E238" s="26">
        <f>E250+E252+E259</f>
        <v>61148.2</v>
      </c>
      <c r="F238" s="138">
        <f>E238/C238*100</f>
        <v>46.45954899100413</v>
      </c>
    </row>
    <row r="239" spans="1:6" s="37" customFormat="1" ht="19.5" customHeight="1">
      <c r="A239" s="24"/>
      <c r="B239" s="25" t="s">
        <v>110</v>
      </c>
      <c r="C239" s="115">
        <v>0</v>
      </c>
      <c r="D239" s="115">
        <v>0</v>
      </c>
      <c r="E239" s="115">
        <v>0</v>
      </c>
      <c r="F239" s="139"/>
    </row>
    <row r="240" spans="1:6" s="37" customFormat="1" ht="27.75" customHeight="1" thickBot="1">
      <c r="A240" s="24"/>
      <c r="B240" s="30" t="s">
        <v>48</v>
      </c>
      <c r="C240" s="31">
        <f>C242+C244+C248+C253+C255+C246+C257</f>
        <v>188143.49999999997</v>
      </c>
      <c r="D240" s="31">
        <f>D242+D244+D248+D253+D255+D246+D257</f>
        <v>53308.5</v>
      </c>
      <c r="E240" s="31">
        <f>E242+E244+E248+E253+E255+E246+E257</f>
        <v>53308.5</v>
      </c>
      <c r="F240" s="139">
        <f aca="true" t="shared" si="7" ref="F240:F260">E240/C240*100</f>
        <v>28.333957856636026</v>
      </c>
    </row>
    <row r="241" spans="1:6" s="37" customFormat="1" ht="16.5" customHeight="1">
      <c r="A241" s="140" t="s">
        <v>133</v>
      </c>
      <c r="B241" s="91" t="s">
        <v>27</v>
      </c>
      <c r="C241" s="141">
        <f>SUM(C242:C242)</f>
        <v>14264.5</v>
      </c>
      <c r="D241" s="141">
        <f>SUM(D242:D242)</f>
        <v>6034.3</v>
      </c>
      <c r="E241" s="141">
        <f>SUM(E242:E242)</f>
        <v>6034.3</v>
      </c>
      <c r="F241" s="142">
        <f t="shared" si="7"/>
        <v>42.3029198359564</v>
      </c>
    </row>
    <row r="242" spans="1:6" s="37" customFormat="1" ht="27.75" customHeight="1">
      <c r="A242" s="48"/>
      <c r="B242" s="50" t="s">
        <v>48</v>
      </c>
      <c r="C242" s="51">
        <v>14264.5</v>
      </c>
      <c r="D242" s="51">
        <v>6034.3</v>
      </c>
      <c r="E242" s="51">
        <v>6034.3</v>
      </c>
      <c r="F242" s="52">
        <f t="shared" si="7"/>
        <v>42.3029198359564</v>
      </c>
    </row>
    <row r="243" spans="1:6" s="37" customFormat="1" ht="16.5" customHeight="1">
      <c r="A243" s="48" t="s">
        <v>134</v>
      </c>
      <c r="B243" s="43" t="s">
        <v>27</v>
      </c>
      <c r="C243" s="44">
        <f>SUM(C244:C244)</f>
        <v>96482.4</v>
      </c>
      <c r="D243" s="44">
        <f>SUM(D244:D244)</f>
        <v>46692.6</v>
      </c>
      <c r="E243" s="44">
        <f>SUM(E244:E244)</f>
        <v>46692.6</v>
      </c>
      <c r="F243" s="143">
        <f t="shared" si="7"/>
        <v>48.394940424367554</v>
      </c>
    </row>
    <row r="244" spans="1:6" s="37" customFormat="1" ht="24.75" customHeight="1">
      <c r="A244" s="48"/>
      <c r="B244" s="39" t="s">
        <v>48</v>
      </c>
      <c r="C244" s="40">
        <v>96482.4</v>
      </c>
      <c r="D244" s="40">
        <v>46692.6</v>
      </c>
      <c r="E244" s="40">
        <v>46692.6</v>
      </c>
      <c r="F244" s="41">
        <f t="shared" si="7"/>
        <v>48.394940424367554</v>
      </c>
    </row>
    <row r="245" spans="1:6" s="37" customFormat="1" ht="16.5" customHeight="1">
      <c r="A245" s="48" t="s">
        <v>135</v>
      </c>
      <c r="B245" s="43" t="s">
        <v>27</v>
      </c>
      <c r="C245" s="44">
        <f>SUM(C246:C246)</f>
        <v>46</v>
      </c>
      <c r="D245" s="44">
        <f>SUM(D246:D246)</f>
        <v>0</v>
      </c>
      <c r="E245" s="44">
        <f>SUM(E246:E246)</f>
        <v>0</v>
      </c>
      <c r="F245" s="143">
        <f>E245/C245*100</f>
        <v>0</v>
      </c>
    </row>
    <row r="246" spans="1:6" s="37" customFormat="1" ht="25.5" customHeight="1">
      <c r="A246" s="48"/>
      <c r="B246" s="39" t="s">
        <v>48</v>
      </c>
      <c r="C246" s="40">
        <v>46</v>
      </c>
      <c r="D246" s="40"/>
      <c r="E246" s="40"/>
      <c r="F246" s="41">
        <f>E246/C246*100</f>
        <v>0</v>
      </c>
    </row>
    <row r="247" spans="1:6" s="37" customFormat="1" ht="16.5" customHeight="1">
      <c r="A247" s="48" t="s">
        <v>136</v>
      </c>
      <c r="B247" s="43" t="s">
        <v>27</v>
      </c>
      <c r="C247" s="44">
        <f>SUM(C248:C248)</f>
        <v>1680.2</v>
      </c>
      <c r="D247" s="44">
        <f>SUM(D248:D248)</f>
        <v>80</v>
      </c>
      <c r="E247" s="44">
        <f>SUM(E248:E248)</f>
        <v>80</v>
      </c>
      <c r="F247" s="143">
        <f t="shared" si="7"/>
        <v>4.761337935960005</v>
      </c>
    </row>
    <row r="248" spans="1:6" s="37" customFormat="1" ht="25.5" customHeight="1">
      <c r="A248" s="48"/>
      <c r="B248" s="39" t="s">
        <v>48</v>
      </c>
      <c r="C248" s="40">
        <v>1680.2</v>
      </c>
      <c r="D248" s="40">
        <v>80</v>
      </c>
      <c r="E248" s="40">
        <v>80</v>
      </c>
      <c r="F248" s="41">
        <f t="shared" si="7"/>
        <v>4.761337935960005</v>
      </c>
    </row>
    <row r="249" spans="1:6" s="37" customFormat="1" ht="16.5" customHeight="1">
      <c r="A249" s="48" t="s">
        <v>137</v>
      </c>
      <c r="B249" s="43" t="s">
        <v>27</v>
      </c>
      <c r="C249" s="44">
        <f>SUM(C250:C250)</f>
        <v>119659.1</v>
      </c>
      <c r="D249" s="44">
        <f>SUM(D250:D250)</f>
        <v>55093.7</v>
      </c>
      <c r="E249" s="44">
        <f>SUM(E250:E250)</f>
        <v>55093.7</v>
      </c>
      <c r="F249" s="143">
        <f t="shared" si="7"/>
        <v>46.04221492556771</v>
      </c>
    </row>
    <row r="250" spans="1:6" s="37" customFormat="1" ht="15" customHeight="1">
      <c r="A250" s="48"/>
      <c r="B250" s="39" t="s">
        <v>29</v>
      </c>
      <c r="C250" s="40">
        <v>119659.1</v>
      </c>
      <c r="D250" s="40">
        <v>55093.7</v>
      </c>
      <c r="E250" s="40">
        <v>55093.7</v>
      </c>
      <c r="F250" s="41">
        <f t="shared" si="7"/>
        <v>46.04221492556771</v>
      </c>
    </row>
    <row r="251" spans="1:6" s="37" customFormat="1" ht="16.5" customHeight="1">
      <c r="A251" s="48" t="s">
        <v>138</v>
      </c>
      <c r="B251" s="43" t="s">
        <v>27</v>
      </c>
      <c r="C251" s="44">
        <f>SUM(C252:C253)</f>
        <v>7470.6</v>
      </c>
      <c r="D251" s="44">
        <f>SUM(D252:D253)</f>
        <v>1528.3999999999999</v>
      </c>
      <c r="E251" s="44">
        <f>SUM(E252:E253)</f>
        <v>1528.3999999999999</v>
      </c>
      <c r="F251" s="143">
        <f t="shared" si="7"/>
        <v>20.45886541910957</v>
      </c>
    </row>
    <row r="252" spans="1:6" s="37" customFormat="1" ht="15" customHeight="1">
      <c r="A252" s="48"/>
      <c r="B252" s="39" t="s">
        <v>29</v>
      </c>
      <c r="C252" s="40">
        <v>5022.6</v>
      </c>
      <c r="D252" s="40">
        <v>1354.3</v>
      </c>
      <c r="E252" s="40">
        <v>1354.3</v>
      </c>
      <c r="F252" s="41">
        <f t="shared" si="7"/>
        <v>26.964122167801534</v>
      </c>
    </row>
    <row r="253" spans="1:6" s="37" customFormat="1" ht="26.25" customHeight="1">
      <c r="A253" s="48"/>
      <c r="B253" s="39" t="s">
        <v>48</v>
      </c>
      <c r="C253" s="40">
        <v>2448</v>
      </c>
      <c r="D253" s="40">
        <v>174.1</v>
      </c>
      <c r="E253" s="40">
        <v>174.1</v>
      </c>
      <c r="F253" s="41">
        <f t="shared" si="7"/>
        <v>7.1119281045751634</v>
      </c>
    </row>
    <row r="254" spans="1:6" s="37" customFormat="1" ht="16.5" customHeight="1">
      <c r="A254" s="144" t="s">
        <v>139</v>
      </c>
      <c r="B254" s="43" t="s">
        <v>27</v>
      </c>
      <c r="C254" s="44">
        <f>SUM(C255:C255)</f>
        <v>68447</v>
      </c>
      <c r="D254" s="44">
        <f>SUM(D255:D255)</f>
        <v>0</v>
      </c>
      <c r="E254" s="44">
        <f>SUM(E255:E255)</f>
        <v>0</v>
      </c>
      <c r="F254" s="143">
        <f t="shared" si="7"/>
        <v>0</v>
      </c>
    </row>
    <row r="255" spans="1:6" s="37" customFormat="1" ht="26.25" customHeight="1">
      <c r="A255" s="144"/>
      <c r="B255" s="39" t="s">
        <v>48</v>
      </c>
      <c r="C255" s="145">
        <v>68447</v>
      </c>
      <c r="D255" s="145"/>
      <c r="E255" s="145"/>
      <c r="F255" s="146">
        <f t="shared" si="7"/>
        <v>0</v>
      </c>
    </row>
    <row r="256" spans="1:6" s="37" customFormat="1" ht="16.5" customHeight="1">
      <c r="A256" s="144" t="s">
        <v>140</v>
      </c>
      <c r="B256" s="147" t="s">
        <v>27</v>
      </c>
      <c r="C256" s="148">
        <f>SUM(C257:C257)</f>
        <v>4775.4</v>
      </c>
      <c r="D256" s="148">
        <f>SUM(D257:D257)</f>
        <v>327.5</v>
      </c>
      <c r="E256" s="148">
        <f>SUM(E257:E257)</f>
        <v>327.5</v>
      </c>
      <c r="F256" s="149">
        <f>E256/C256*100</f>
        <v>6.858064245927044</v>
      </c>
    </row>
    <row r="257" spans="1:6" s="37" customFormat="1" ht="24.75" customHeight="1">
      <c r="A257" s="144"/>
      <c r="B257" s="39" t="s">
        <v>48</v>
      </c>
      <c r="C257" s="145">
        <v>4775.4</v>
      </c>
      <c r="D257" s="145">
        <v>327.5</v>
      </c>
      <c r="E257" s="145">
        <v>327.5</v>
      </c>
      <c r="F257" s="146">
        <f>E257/C257*100</f>
        <v>6.858064245927044</v>
      </c>
    </row>
    <row r="258" spans="1:6" s="37" customFormat="1" ht="16.5" customHeight="1">
      <c r="A258" s="150" t="s">
        <v>141</v>
      </c>
      <c r="B258" s="151" t="s">
        <v>27</v>
      </c>
      <c r="C258" s="152">
        <f>SUM(C259:C259)</f>
        <v>6934.3</v>
      </c>
      <c r="D258" s="152">
        <f>SUM(D259:D259)</f>
        <v>4700.2</v>
      </c>
      <c r="E258" s="152">
        <f>SUM(E259:E259)</f>
        <v>4700.2</v>
      </c>
      <c r="F258" s="153">
        <f t="shared" si="7"/>
        <v>67.78189579337496</v>
      </c>
    </row>
    <row r="259" spans="1:6" s="37" customFormat="1" ht="15" customHeight="1" thickBot="1">
      <c r="A259" s="154"/>
      <c r="B259" s="155" t="s">
        <v>29</v>
      </c>
      <c r="C259" s="156">
        <v>6934.3</v>
      </c>
      <c r="D259" s="156">
        <v>4700.2</v>
      </c>
      <c r="E259" s="156">
        <v>4700.2</v>
      </c>
      <c r="F259" s="157">
        <f t="shared" si="7"/>
        <v>67.78189579337496</v>
      </c>
    </row>
    <row r="260" spans="1:6" s="37" customFormat="1" ht="21" customHeight="1">
      <c r="A260" s="19" t="s">
        <v>142</v>
      </c>
      <c r="B260" s="20" t="s">
        <v>27</v>
      </c>
      <c r="C260" s="21">
        <f>SUM(C261:C264)</f>
        <v>353318.4</v>
      </c>
      <c r="D260" s="21">
        <f>SUM(D261:D264)</f>
        <v>151195.24</v>
      </c>
      <c r="E260" s="21">
        <f>SUM(E261:E264)</f>
        <v>151195.19999999998</v>
      </c>
      <c r="F260" s="136">
        <f t="shared" si="7"/>
        <v>42.792902945332024</v>
      </c>
    </row>
    <row r="261" spans="1:6" s="37" customFormat="1" ht="19.5" customHeight="1">
      <c r="A261" s="24"/>
      <c r="B261" s="25" t="s">
        <v>28</v>
      </c>
      <c r="C261" s="158"/>
      <c r="D261" s="158"/>
      <c r="E261" s="158"/>
      <c r="F261" s="138"/>
    </row>
    <row r="262" spans="1:6" s="37" customFormat="1" ht="19.5" customHeight="1">
      <c r="A262" s="24"/>
      <c r="B262" s="25" t="s">
        <v>29</v>
      </c>
      <c r="C262" s="26">
        <f>C274+C279+C276+C282+C285</f>
        <v>273731.10000000003</v>
      </c>
      <c r="D262" s="26">
        <f>D274+D279+D276+D282+D285</f>
        <v>117505.94</v>
      </c>
      <c r="E262" s="26">
        <f>E274+E279+E276+E282+E285</f>
        <v>117505.9</v>
      </c>
      <c r="F262" s="138">
        <f>E262/C262*100</f>
        <v>42.92749344155632</v>
      </c>
    </row>
    <row r="263" spans="1:6" s="37" customFormat="1" ht="19.5" customHeight="1">
      <c r="A263" s="24"/>
      <c r="B263" s="25" t="s">
        <v>110</v>
      </c>
      <c r="C263" s="115"/>
      <c r="D263" s="115"/>
      <c r="E263" s="115"/>
      <c r="F263" s="138"/>
    </row>
    <row r="264" spans="1:6" s="37" customFormat="1" ht="25.5" customHeight="1" thickBot="1">
      <c r="A264" s="29"/>
      <c r="B264" s="30" t="s">
        <v>48</v>
      </c>
      <c r="C264" s="31">
        <f>C266+C268+C270+C272+C280+C283+C288+C277+C286</f>
        <v>79587.3</v>
      </c>
      <c r="D264" s="31">
        <f>D266+D268+D270+D272+D280+D283+D288+D277+D286</f>
        <v>33689.299999999996</v>
      </c>
      <c r="E264" s="31">
        <f>E266+E268+E270+E272+E280+E283+E288+E277+E286</f>
        <v>33689.299999999996</v>
      </c>
      <c r="F264" s="159">
        <f aca="true" t="shared" si="8" ref="F264:F289">E264/C264*100</f>
        <v>42.329994860989125</v>
      </c>
    </row>
    <row r="265" spans="1:6" s="37" customFormat="1" ht="16.5" customHeight="1">
      <c r="A265" s="160" t="s">
        <v>143</v>
      </c>
      <c r="B265" s="161" t="s">
        <v>27</v>
      </c>
      <c r="C265" s="162">
        <f>SUM(C266:C266)</f>
        <v>22932.8</v>
      </c>
      <c r="D265" s="162">
        <f>SUM(D266:D266)</f>
        <v>10474.2</v>
      </c>
      <c r="E265" s="162">
        <f>SUM(E266:E266)</f>
        <v>10474.2</v>
      </c>
      <c r="F265" s="163">
        <f t="shared" si="8"/>
        <v>45.67344589409056</v>
      </c>
    </row>
    <row r="266" spans="1:6" s="37" customFormat="1" ht="25.5" customHeight="1">
      <c r="A266" s="150"/>
      <c r="B266" s="50" t="s">
        <v>48</v>
      </c>
      <c r="C266" s="164">
        <v>22932.8</v>
      </c>
      <c r="D266" s="164">
        <v>10474.2</v>
      </c>
      <c r="E266" s="164">
        <v>10474.2</v>
      </c>
      <c r="F266" s="165">
        <f t="shared" si="8"/>
        <v>45.67344589409056</v>
      </c>
    </row>
    <row r="267" spans="1:6" s="37" customFormat="1" ht="16.5" customHeight="1">
      <c r="A267" s="166" t="s">
        <v>144</v>
      </c>
      <c r="B267" s="147" t="s">
        <v>27</v>
      </c>
      <c r="C267" s="148">
        <f>SUM(C268:C268)</f>
        <v>34815.8</v>
      </c>
      <c r="D267" s="148">
        <f>SUM(D268:D268)</f>
        <v>19130.7</v>
      </c>
      <c r="E267" s="148">
        <f>SUM(E268:E268)</f>
        <v>19130.7</v>
      </c>
      <c r="F267" s="149">
        <f t="shared" si="8"/>
        <v>54.948328057950704</v>
      </c>
    </row>
    <row r="268" spans="1:6" s="37" customFormat="1" ht="27" customHeight="1">
      <c r="A268" s="167"/>
      <c r="B268" s="39" t="s">
        <v>48</v>
      </c>
      <c r="C268" s="145">
        <v>34815.8</v>
      </c>
      <c r="D268" s="145">
        <v>19130.7</v>
      </c>
      <c r="E268" s="145">
        <v>19130.7</v>
      </c>
      <c r="F268" s="146">
        <f t="shared" si="8"/>
        <v>54.948328057950704</v>
      </c>
    </row>
    <row r="269" spans="1:6" s="37" customFormat="1" ht="16.5" customHeight="1">
      <c r="A269" s="166" t="s">
        <v>145</v>
      </c>
      <c r="B269" s="147" t="s">
        <v>27</v>
      </c>
      <c r="C269" s="148">
        <f>SUM(C270:C270)</f>
        <v>2036.6</v>
      </c>
      <c r="D269" s="148">
        <f>SUM(D270:D270)</f>
        <v>793.3</v>
      </c>
      <c r="E269" s="148">
        <f>SUM(E270:E270)</f>
        <v>793.3</v>
      </c>
      <c r="F269" s="149">
        <f t="shared" si="8"/>
        <v>38.9521751939507</v>
      </c>
    </row>
    <row r="270" spans="1:6" s="37" customFormat="1" ht="27" customHeight="1">
      <c r="A270" s="167"/>
      <c r="B270" s="39" t="s">
        <v>48</v>
      </c>
      <c r="C270" s="145">
        <v>2036.6</v>
      </c>
      <c r="D270" s="145">
        <v>793.3</v>
      </c>
      <c r="E270" s="145">
        <v>793.3</v>
      </c>
      <c r="F270" s="146">
        <f t="shared" si="8"/>
        <v>38.9521751939507</v>
      </c>
    </row>
    <row r="271" spans="1:6" s="37" customFormat="1" ht="16.5" customHeight="1">
      <c r="A271" s="166" t="s">
        <v>146</v>
      </c>
      <c r="B271" s="147" t="s">
        <v>27</v>
      </c>
      <c r="C271" s="148">
        <f>SUM(C272:C272)</f>
        <v>3060.9</v>
      </c>
      <c r="D271" s="148">
        <f>SUM(D272:D272)</f>
        <v>212.7</v>
      </c>
      <c r="E271" s="148">
        <f>SUM(E272:E272)</f>
        <v>212.7</v>
      </c>
      <c r="F271" s="149">
        <f t="shared" si="8"/>
        <v>6.948936587278251</v>
      </c>
    </row>
    <row r="272" spans="1:6" s="37" customFormat="1" ht="27.75" customHeight="1">
      <c r="A272" s="167"/>
      <c r="B272" s="39" t="s">
        <v>48</v>
      </c>
      <c r="C272" s="145">
        <v>3060.9</v>
      </c>
      <c r="D272" s="145">
        <v>212.7</v>
      </c>
      <c r="E272" s="145">
        <v>212.7</v>
      </c>
      <c r="F272" s="146">
        <f t="shared" si="8"/>
        <v>6.948936587278251</v>
      </c>
    </row>
    <row r="273" spans="1:6" s="37" customFormat="1" ht="16.5" customHeight="1">
      <c r="A273" s="166" t="s">
        <v>147</v>
      </c>
      <c r="B273" s="147" t="s">
        <v>27</v>
      </c>
      <c r="C273" s="148">
        <f>SUM(C274:C274)</f>
        <v>244675</v>
      </c>
      <c r="D273" s="148">
        <f>SUM(D274:D274)</f>
        <v>115139.8</v>
      </c>
      <c r="E273" s="148">
        <f>SUM(E274:E274)</f>
        <v>115139.8</v>
      </c>
      <c r="F273" s="149">
        <f t="shared" si="8"/>
        <v>47.05826095841422</v>
      </c>
    </row>
    <row r="274" spans="1:6" s="37" customFormat="1" ht="17.25" customHeight="1">
      <c r="A274" s="167"/>
      <c r="B274" s="168" t="s">
        <v>29</v>
      </c>
      <c r="C274" s="145">
        <v>244675</v>
      </c>
      <c r="D274" s="145">
        <v>115139.8</v>
      </c>
      <c r="E274" s="145">
        <v>115139.8</v>
      </c>
      <c r="F274" s="146">
        <f t="shared" si="8"/>
        <v>47.05826095841422</v>
      </c>
    </row>
    <row r="275" spans="1:6" s="37" customFormat="1" ht="16.5" customHeight="1">
      <c r="A275" s="166" t="s">
        <v>148</v>
      </c>
      <c r="B275" s="147" t="s">
        <v>27</v>
      </c>
      <c r="C275" s="148">
        <f>SUM(C276:C277)</f>
        <v>536.1</v>
      </c>
      <c r="D275" s="148">
        <f>SUM(D277:D277)</f>
        <v>0</v>
      </c>
      <c r="E275" s="148">
        <f>SUM(E277:E277)</f>
        <v>0</v>
      </c>
      <c r="F275" s="149">
        <f t="shared" si="8"/>
        <v>0</v>
      </c>
    </row>
    <row r="276" spans="1:6" s="37" customFormat="1" ht="16.5" customHeight="1">
      <c r="A276" s="167"/>
      <c r="B276" s="168" t="s">
        <v>29</v>
      </c>
      <c r="C276" s="145">
        <v>491.2</v>
      </c>
      <c r="D276" s="145"/>
      <c r="E276" s="145"/>
      <c r="F276" s="146">
        <f>E276/C276*100</f>
        <v>0</v>
      </c>
    </row>
    <row r="277" spans="1:6" s="37" customFormat="1" ht="15" customHeight="1">
      <c r="A277" s="167"/>
      <c r="B277" s="39" t="s">
        <v>48</v>
      </c>
      <c r="C277" s="145">
        <v>44.9</v>
      </c>
      <c r="D277" s="145"/>
      <c r="E277" s="145"/>
      <c r="F277" s="146">
        <f t="shared" si="8"/>
        <v>0</v>
      </c>
    </row>
    <row r="278" spans="1:6" s="37" customFormat="1" ht="16.5" customHeight="1">
      <c r="A278" s="166" t="s">
        <v>149</v>
      </c>
      <c r="B278" s="147" t="s">
        <v>27</v>
      </c>
      <c r="C278" s="148">
        <f>SUM(C279:C280)</f>
        <v>1488.1</v>
      </c>
      <c r="D278" s="148">
        <f>SUM(D279:D280)</f>
        <v>360.5</v>
      </c>
      <c r="E278" s="148">
        <f>SUM(E279:E280)</f>
        <v>360.5</v>
      </c>
      <c r="F278" s="149">
        <f t="shared" si="8"/>
        <v>24.22552247832807</v>
      </c>
    </row>
    <row r="279" spans="1:6" s="37" customFormat="1" ht="15" customHeight="1">
      <c r="A279" s="167"/>
      <c r="B279" s="168" t="s">
        <v>29</v>
      </c>
      <c r="C279" s="145">
        <v>1175.2</v>
      </c>
      <c r="D279" s="145">
        <v>314.4</v>
      </c>
      <c r="E279" s="145">
        <v>314.4</v>
      </c>
      <c r="F279" s="146">
        <f t="shared" si="8"/>
        <v>26.75289312457454</v>
      </c>
    </row>
    <row r="280" spans="1:6" s="37" customFormat="1" ht="27" customHeight="1">
      <c r="A280" s="167"/>
      <c r="B280" s="39" t="s">
        <v>48</v>
      </c>
      <c r="C280" s="145">
        <v>312.9</v>
      </c>
      <c r="D280" s="145">
        <v>46.1</v>
      </c>
      <c r="E280" s="145">
        <v>46.1</v>
      </c>
      <c r="F280" s="146">
        <f t="shared" si="8"/>
        <v>14.733141578779163</v>
      </c>
    </row>
    <row r="281" spans="1:6" s="37" customFormat="1" ht="16.5" customHeight="1">
      <c r="A281" s="166" t="s">
        <v>150</v>
      </c>
      <c r="B281" s="147" t="s">
        <v>27</v>
      </c>
      <c r="C281" s="148">
        <f>SUM(C282:C283)</f>
        <v>26223.4</v>
      </c>
      <c r="D281" s="148">
        <f>SUM(D282:D283)</f>
        <v>4892.44</v>
      </c>
      <c r="E281" s="148">
        <f>SUM(E282:E283)</f>
        <v>4892.4</v>
      </c>
      <c r="F281" s="149">
        <f t="shared" si="8"/>
        <v>18.65661966030339</v>
      </c>
    </row>
    <row r="282" spans="1:6" s="37" customFormat="1" ht="15" customHeight="1">
      <c r="A282" s="167"/>
      <c r="B282" s="168" t="s">
        <v>29</v>
      </c>
      <c r="C282" s="145">
        <v>10734</v>
      </c>
      <c r="D282" s="145">
        <v>2051.74</v>
      </c>
      <c r="E282" s="145">
        <v>2051.7</v>
      </c>
      <c r="F282" s="146">
        <f t="shared" si="8"/>
        <v>19.11403018446059</v>
      </c>
    </row>
    <row r="283" spans="1:6" s="37" customFormat="1" ht="27" customHeight="1">
      <c r="A283" s="167"/>
      <c r="B283" s="39" t="s">
        <v>48</v>
      </c>
      <c r="C283" s="145">
        <v>15489.4</v>
      </c>
      <c r="D283" s="145">
        <v>2840.7</v>
      </c>
      <c r="E283" s="145">
        <v>2840.7</v>
      </c>
      <c r="F283" s="146">
        <f t="shared" si="8"/>
        <v>18.33963872067349</v>
      </c>
    </row>
    <row r="284" spans="1:6" s="37" customFormat="1" ht="16.5" customHeight="1">
      <c r="A284" s="166" t="s">
        <v>151</v>
      </c>
      <c r="B284" s="147" t="s">
        <v>27</v>
      </c>
      <c r="C284" s="148">
        <f>SUM(C285:C286)</f>
        <v>17084.5</v>
      </c>
      <c r="D284" s="148">
        <f>SUM(D285:D286)</f>
        <v>0</v>
      </c>
      <c r="E284" s="148">
        <f>SUM(E285:E286)</f>
        <v>0</v>
      </c>
      <c r="F284" s="149">
        <f>E284/C284*100</f>
        <v>0</v>
      </c>
    </row>
    <row r="285" spans="1:6" s="37" customFormat="1" ht="15" customHeight="1">
      <c r="A285" s="167"/>
      <c r="B285" s="168" t="s">
        <v>29</v>
      </c>
      <c r="C285" s="145">
        <v>16655.7</v>
      </c>
      <c r="D285" s="145">
        <v>0</v>
      </c>
      <c r="E285" s="145">
        <v>0</v>
      </c>
      <c r="F285" s="146">
        <f>E285/C285*100</f>
        <v>0</v>
      </c>
    </row>
    <row r="286" spans="1:6" s="37" customFormat="1" ht="27" customHeight="1">
      <c r="A286" s="167"/>
      <c r="B286" s="39" t="s">
        <v>48</v>
      </c>
      <c r="C286" s="145">
        <v>428.8</v>
      </c>
      <c r="D286" s="145">
        <v>0</v>
      </c>
      <c r="E286" s="145">
        <v>0</v>
      </c>
      <c r="F286" s="146">
        <f>E286/C286*100</f>
        <v>0</v>
      </c>
    </row>
    <row r="287" spans="1:6" s="37" customFormat="1" ht="16.5" customHeight="1">
      <c r="A287" s="166" t="s">
        <v>152</v>
      </c>
      <c r="B287" s="147" t="s">
        <v>27</v>
      </c>
      <c r="C287" s="148">
        <f>SUM(C288:C288)</f>
        <v>465.2</v>
      </c>
      <c r="D287" s="148">
        <f>SUM(D288:D288)</f>
        <v>191.6</v>
      </c>
      <c r="E287" s="148">
        <f>SUM(E288:E288)</f>
        <v>191.6</v>
      </c>
      <c r="F287" s="149">
        <f t="shared" si="8"/>
        <v>41.1865864144454</v>
      </c>
    </row>
    <row r="288" spans="1:6" s="37" customFormat="1" ht="27.75" customHeight="1" thickBot="1">
      <c r="A288" s="167"/>
      <c r="B288" s="39" t="s">
        <v>48</v>
      </c>
      <c r="C288" s="145">
        <v>465.2</v>
      </c>
      <c r="D288" s="145">
        <v>191.6</v>
      </c>
      <c r="E288" s="145">
        <v>191.6</v>
      </c>
      <c r="F288" s="146">
        <f t="shared" si="8"/>
        <v>41.1865864144454</v>
      </c>
    </row>
    <row r="289" spans="1:6" s="37" customFormat="1" ht="21" customHeight="1">
      <c r="A289" s="19" t="s">
        <v>153</v>
      </c>
      <c r="B289" s="20" t="s">
        <v>27</v>
      </c>
      <c r="C289" s="21">
        <f>SUM(C290:C293)</f>
        <v>91872</v>
      </c>
      <c r="D289" s="21">
        <f>SUM(D290:D293)</f>
        <v>40715.6</v>
      </c>
      <c r="E289" s="21">
        <f>SUM(E290:E293)</f>
        <v>40715.6</v>
      </c>
      <c r="F289" s="169">
        <f t="shared" si="8"/>
        <v>44.317746429815394</v>
      </c>
    </row>
    <row r="290" spans="1:6" s="37" customFormat="1" ht="19.5" customHeight="1">
      <c r="A290" s="24"/>
      <c r="B290" s="25" t="s">
        <v>28</v>
      </c>
      <c r="C290" s="170">
        <v>0</v>
      </c>
      <c r="D290" s="170">
        <v>0</v>
      </c>
      <c r="E290" s="170">
        <v>0</v>
      </c>
      <c r="F290" s="171"/>
    </row>
    <row r="291" spans="1:6" s="37" customFormat="1" ht="19.5" customHeight="1">
      <c r="A291" s="24"/>
      <c r="B291" s="25" t="s">
        <v>29</v>
      </c>
      <c r="C291" s="26">
        <f>C299</f>
        <v>3419.2</v>
      </c>
      <c r="D291" s="70">
        <f>D299</f>
        <v>1060</v>
      </c>
      <c r="E291" s="70">
        <f>E299</f>
        <v>1060</v>
      </c>
      <c r="F291" s="81">
        <v>0</v>
      </c>
    </row>
    <row r="292" spans="1:6" s="37" customFormat="1" ht="19.5" customHeight="1">
      <c r="A292" s="24"/>
      <c r="B292" s="25" t="s">
        <v>110</v>
      </c>
      <c r="C292" s="115">
        <v>0</v>
      </c>
      <c r="D292" s="115">
        <v>0</v>
      </c>
      <c r="E292" s="115">
        <v>0</v>
      </c>
      <c r="F292" s="171"/>
    </row>
    <row r="293" spans="1:6" s="37" customFormat="1" ht="19.5" customHeight="1" thickBot="1">
      <c r="A293" s="29"/>
      <c r="B293" s="30" t="s">
        <v>90</v>
      </c>
      <c r="C293" s="31">
        <f>C295+C297+C300</f>
        <v>88452.8</v>
      </c>
      <c r="D293" s="31">
        <f>D295+D297+D300</f>
        <v>39655.6</v>
      </c>
      <c r="E293" s="31">
        <f>E295+E297+E300</f>
        <v>39655.6</v>
      </c>
      <c r="F293" s="159">
        <f aca="true" t="shared" si="9" ref="F293:F301">E293/C293*100</f>
        <v>44.83249823634752</v>
      </c>
    </row>
    <row r="294" spans="1:6" s="37" customFormat="1" ht="16.5" customHeight="1">
      <c r="A294" s="160" t="s">
        <v>154</v>
      </c>
      <c r="B294" s="147" t="s">
        <v>27</v>
      </c>
      <c r="C294" s="148">
        <f>SUM(C295:C295)</f>
        <v>82006.1</v>
      </c>
      <c r="D294" s="148">
        <f>SUM(D295:D295)</f>
        <v>38217.3</v>
      </c>
      <c r="E294" s="148">
        <f>SUM(E295:E295)</f>
        <v>38217.3</v>
      </c>
      <c r="F294" s="149">
        <f t="shared" si="9"/>
        <v>46.60299660635002</v>
      </c>
    </row>
    <row r="295" spans="1:6" s="37" customFormat="1" ht="27" customHeight="1">
      <c r="A295" s="150"/>
      <c r="B295" s="39" t="s">
        <v>48</v>
      </c>
      <c r="C295" s="145">
        <v>82006.1</v>
      </c>
      <c r="D295" s="145">
        <v>38217.3</v>
      </c>
      <c r="E295" s="145">
        <v>38217.3</v>
      </c>
      <c r="F295" s="146">
        <f t="shared" si="9"/>
        <v>46.60299660635002</v>
      </c>
    </row>
    <row r="296" spans="1:6" s="37" customFormat="1" ht="16.5" customHeight="1">
      <c r="A296" s="166" t="s">
        <v>155</v>
      </c>
      <c r="B296" s="147" t="s">
        <v>27</v>
      </c>
      <c r="C296" s="148">
        <f>SUM(C297:C297)</f>
        <v>3033.2</v>
      </c>
      <c r="D296" s="172">
        <f>SUM(D297:D297)</f>
        <v>359.7</v>
      </c>
      <c r="E296" s="172">
        <f>SUM(E297:E297)</f>
        <v>359.7</v>
      </c>
      <c r="F296" s="149">
        <f t="shared" si="9"/>
        <v>11.858763022550441</v>
      </c>
    </row>
    <row r="297" spans="1:6" s="37" customFormat="1" ht="24.75" customHeight="1">
      <c r="A297" s="167"/>
      <c r="B297" s="39" t="s">
        <v>48</v>
      </c>
      <c r="C297" s="145">
        <v>3033.2</v>
      </c>
      <c r="D297" s="145">
        <v>359.7</v>
      </c>
      <c r="E297" s="145">
        <v>359.7</v>
      </c>
      <c r="F297" s="146">
        <f t="shared" si="9"/>
        <v>11.858763022550441</v>
      </c>
    </row>
    <row r="298" spans="1:6" s="37" customFormat="1" ht="17.25" customHeight="1">
      <c r="A298" s="166" t="s">
        <v>156</v>
      </c>
      <c r="B298" s="147" t="s">
        <v>27</v>
      </c>
      <c r="C298" s="148">
        <f>SUM(C299:C300)</f>
        <v>6832.7</v>
      </c>
      <c r="D298" s="148">
        <f>SUM(D299:D300)</f>
        <v>2138.6</v>
      </c>
      <c r="E298" s="148">
        <f>SUM(E299:E300)</f>
        <v>2138.6</v>
      </c>
      <c r="F298" s="149">
        <f t="shared" si="9"/>
        <v>31.299486293851626</v>
      </c>
    </row>
    <row r="299" spans="1:6" s="37" customFormat="1" ht="17.25" customHeight="1">
      <c r="A299" s="167"/>
      <c r="B299" s="168" t="s">
        <v>29</v>
      </c>
      <c r="C299" s="145">
        <v>3419.2</v>
      </c>
      <c r="D299" s="145">
        <v>1060</v>
      </c>
      <c r="E299" s="145">
        <v>1060</v>
      </c>
      <c r="F299" s="146">
        <f t="shared" si="9"/>
        <v>31.00140383715489</v>
      </c>
    </row>
    <row r="300" spans="1:6" s="37" customFormat="1" ht="27" customHeight="1" thickBot="1">
      <c r="A300" s="167"/>
      <c r="B300" s="39" t="s">
        <v>48</v>
      </c>
      <c r="C300" s="145">
        <v>3413.5</v>
      </c>
      <c r="D300" s="145">
        <v>1078.6</v>
      </c>
      <c r="E300" s="145">
        <v>1078.6</v>
      </c>
      <c r="F300" s="146">
        <f t="shared" si="9"/>
        <v>31.598066500659144</v>
      </c>
    </row>
    <row r="301" spans="1:6" s="37" customFormat="1" ht="21" customHeight="1">
      <c r="A301" s="19" t="s">
        <v>157</v>
      </c>
      <c r="B301" s="20" t="s">
        <v>27</v>
      </c>
      <c r="C301" s="21">
        <f>SUM(C302:C305)</f>
        <v>625.5</v>
      </c>
      <c r="D301" s="21">
        <f>SUM(D302:D305)</f>
        <v>210.5</v>
      </c>
      <c r="E301" s="21">
        <f>SUM(E302:E305)</f>
        <v>210.5</v>
      </c>
      <c r="F301" s="169">
        <f t="shared" si="9"/>
        <v>33.65307753796962</v>
      </c>
    </row>
    <row r="302" spans="1:6" s="37" customFormat="1" ht="19.5" customHeight="1">
      <c r="A302" s="24"/>
      <c r="B302" s="25" t="s">
        <v>28</v>
      </c>
      <c r="C302" s="170">
        <v>0</v>
      </c>
      <c r="D302" s="170">
        <v>0</v>
      </c>
      <c r="E302" s="170">
        <v>0</v>
      </c>
      <c r="F302" s="171"/>
    </row>
    <row r="303" spans="1:6" s="37" customFormat="1" ht="25.5" customHeight="1">
      <c r="A303" s="24"/>
      <c r="B303" s="25" t="s">
        <v>29</v>
      </c>
      <c r="C303" s="70">
        <f>C307</f>
        <v>120</v>
      </c>
      <c r="D303" s="70">
        <f>D307</f>
        <v>0</v>
      </c>
      <c r="E303" s="70">
        <f>E307</f>
        <v>0</v>
      </c>
      <c r="F303" s="171"/>
    </row>
    <row r="304" spans="1:6" s="37" customFormat="1" ht="19.5" customHeight="1">
      <c r="A304" s="24"/>
      <c r="B304" s="25" t="s">
        <v>110</v>
      </c>
      <c r="C304" s="115">
        <v>0</v>
      </c>
      <c r="D304" s="115">
        <v>0</v>
      </c>
      <c r="E304" s="115">
        <v>0</v>
      </c>
      <c r="F304" s="171"/>
    </row>
    <row r="305" spans="1:6" s="37" customFormat="1" ht="17.25" customHeight="1" thickBot="1">
      <c r="A305" s="29"/>
      <c r="B305" s="30" t="s">
        <v>90</v>
      </c>
      <c r="C305" s="31">
        <f>C308</f>
        <v>505.5</v>
      </c>
      <c r="D305" s="31">
        <f>D308</f>
        <v>210.5</v>
      </c>
      <c r="E305" s="31">
        <f>E308</f>
        <v>210.5</v>
      </c>
      <c r="F305" s="159">
        <f>E305/C305*100</f>
        <v>41.64193867457963</v>
      </c>
    </row>
    <row r="306" spans="1:6" s="37" customFormat="1" ht="17.25" customHeight="1">
      <c r="A306" s="166" t="s">
        <v>158</v>
      </c>
      <c r="B306" s="147" t="s">
        <v>27</v>
      </c>
      <c r="C306" s="148">
        <f>SUM(C307:C308)</f>
        <v>625.5</v>
      </c>
      <c r="D306" s="148">
        <f>SUM(D307:D308)</f>
        <v>210.5</v>
      </c>
      <c r="E306" s="148">
        <f>SUM(E307:E308)</f>
        <v>210.5</v>
      </c>
      <c r="F306" s="149">
        <f>E306/C306*100</f>
        <v>33.65307753796962</v>
      </c>
    </row>
    <row r="307" spans="1:6" s="37" customFormat="1" ht="17.25" customHeight="1">
      <c r="A307" s="167"/>
      <c r="B307" s="168" t="s">
        <v>29</v>
      </c>
      <c r="C307" s="145">
        <v>120</v>
      </c>
      <c r="D307" s="173">
        <v>0</v>
      </c>
      <c r="E307" s="173">
        <v>0</v>
      </c>
      <c r="F307" s="146"/>
    </row>
    <row r="308" spans="1:6" s="37" customFormat="1" ht="27" customHeight="1" thickBot="1">
      <c r="A308" s="167"/>
      <c r="B308" s="39" t="s">
        <v>48</v>
      </c>
      <c r="C308" s="145">
        <v>505.5</v>
      </c>
      <c r="D308" s="145">
        <v>210.5</v>
      </c>
      <c r="E308" s="145">
        <v>210.5</v>
      </c>
      <c r="F308" s="146">
        <f>E308/C308*100</f>
        <v>41.64193867457963</v>
      </c>
    </row>
    <row r="309" spans="1:6" s="37" customFormat="1" ht="21" customHeight="1">
      <c r="A309" s="19" t="s">
        <v>159</v>
      </c>
      <c r="B309" s="20" t="s">
        <v>27</v>
      </c>
      <c r="C309" s="21">
        <f>SUM(C310:C313)</f>
        <v>6319.8</v>
      </c>
      <c r="D309" s="21">
        <f>SUM(D310:D313)</f>
        <v>1989.7</v>
      </c>
      <c r="E309" s="21">
        <f>SUM(E310:E313)</f>
        <v>1989.7</v>
      </c>
      <c r="F309" s="169">
        <f>E309/C309*100</f>
        <v>31.48359125288775</v>
      </c>
    </row>
    <row r="310" spans="1:6" s="37" customFormat="1" ht="19.5" customHeight="1">
      <c r="A310" s="24"/>
      <c r="B310" s="25" t="s">
        <v>28</v>
      </c>
      <c r="C310" s="170">
        <v>0</v>
      </c>
      <c r="D310" s="170">
        <v>0</v>
      </c>
      <c r="E310" s="170">
        <v>0</v>
      </c>
      <c r="F310" s="171"/>
    </row>
    <row r="311" spans="1:6" s="37" customFormat="1" ht="19.5" customHeight="1">
      <c r="A311" s="24"/>
      <c r="B311" s="25" t="s">
        <v>29</v>
      </c>
      <c r="C311" s="26">
        <f>C317</f>
        <v>3659.9</v>
      </c>
      <c r="D311" s="26">
        <f>D317</f>
        <v>729.3</v>
      </c>
      <c r="E311" s="26">
        <f>E317</f>
        <v>729.3</v>
      </c>
      <c r="F311" s="171"/>
    </row>
    <row r="312" spans="1:6" s="37" customFormat="1" ht="19.5" customHeight="1">
      <c r="A312" s="24"/>
      <c r="B312" s="25" t="s">
        <v>110</v>
      </c>
      <c r="C312" s="115">
        <v>0</v>
      </c>
      <c r="D312" s="115">
        <v>0</v>
      </c>
      <c r="E312" s="115">
        <v>0</v>
      </c>
      <c r="F312" s="171"/>
    </row>
    <row r="313" spans="1:6" s="37" customFormat="1" ht="19.5" customHeight="1" thickBot="1">
      <c r="A313" s="29"/>
      <c r="B313" s="30" t="s">
        <v>90</v>
      </c>
      <c r="C313" s="31">
        <f>C315+C318</f>
        <v>2659.9</v>
      </c>
      <c r="D313" s="31">
        <f>D315+D318</f>
        <v>1260.4</v>
      </c>
      <c r="E313" s="31">
        <f>E315+E318</f>
        <v>1260.4</v>
      </c>
      <c r="F313" s="159">
        <f aca="true" t="shared" si="10" ref="F313:F319">E313/C313*100</f>
        <v>47.38524004661829</v>
      </c>
    </row>
    <row r="314" spans="1:6" s="37" customFormat="1" ht="16.5" customHeight="1">
      <c r="A314" s="166" t="s">
        <v>160</v>
      </c>
      <c r="B314" s="147" t="s">
        <v>27</v>
      </c>
      <c r="C314" s="148">
        <f>SUM(C315:C315)</f>
        <v>584</v>
      </c>
      <c r="D314" s="172">
        <f>SUM(D315:D315)</f>
        <v>0</v>
      </c>
      <c r="E314" s="172">
        <f>SUM(E315:E315)</f>
        <v>0</v>
      </c>
      <c r="F314" s="149">
        <f t="shared" si="10"/>
        <v>0</v>
      </c>
    </row>
    <row r="315" spans="1:6" s="37" customFormat="1" ht="27" customHeight="1">
      <c r="A315" s="167"/>
      <c r="B315" s="39" t="s">
        <v>48</v>
      </c>
      <c r="C315" s="145">
        <v>584</v>
      </c>
      <c r="D315" s="173"/>
      <c r="E315" s="173"/>
      <c r="F315" s="146">
        <f t="shared" si="10"/>
        <v>0</v>
      </c>
    </row>
    <row r="316" spans="1:6" s="37" customFormat="1" ht="16.5" customHeight="1">
      <c r="A316" s="166" t="s">
        <v>161</v>
      </c>
      <c r="B316" s="147" t="s">
        <v>27</v>
      </c>
      <c r="C316" s="148">
        <f>SUM(C317:C318)</f>
        <v>5735.8</v>
      </c>
      <c r="D316" s="148">
        <f>SUM(D317:D318)</f>
        <v>1989.7</v>
      </c>
      <c r="E316" s="148">
        <f>SUM(E317:E318)</f>
        <v>1989.7</v>
      </c>
      <c r="F316" s="149">
        <f t="shared" si="10"/>
        <v>34.68914536769064</v>
      </c>
    </row>
    <row r="317" spans="1:6" s="37" customFormat="1" ht="17.25" customHeight="1">
      <c r="A317" s="167"/>
      <c r="B317" s="168" t="s">
        <v>29</v>
      </c>
      <c r="C317" s="145">
        <v>3659.9</v>
      </c>
      <c r="D317" s="145">
        <v>729.3</v>
      </c>
      <c r="E317" s="145">
        <v>729.3</v>
      </c>
      <c r="F317" s="146"/>
    </row>
    <row r="318" spans="1:6" s="37" customFormat="1" ht="27" customHeight="1" thickBot="1">
      <c r="A318" s="167"/>
      <c r="B318" s="39" t="s">
        <v>48</v>
      </c>
      <c r="C318" s="145">
        <v>2075.9</v>
      </c>
      <c r="D318" s="145">
        <v>1260.4</v>
      </c>
      <c r="E318" s="145">
        <v>1260.4</v>
      </c>
      <c r="F318" s="146">
        <f t="shared" si="10"/>
        <v>60.71583409605472</v>
      </c>
    </row>
    <row r="319" spans="1:6" s="37" customFormat="1" ht="21" customHeight="1">
      <c r="A319" s="19" t="s">
        <v>162</v>
      </c>
      <c r="B319" s="20" t="s">
        <v>27</v>
      </c>
      <c r="C319" s="21">
        <f>SUM(C320:C323)</f>
        <v>73</v>
      </c>
      <c r="D319" s="68">
        <f>SUM(D320:D323)</f>
        <v>7</v>
      </c>
      <c r="E319" s="68">
        <f>SUM(E320:E323)</f>
        <v>7</v>
      </c>
      <c r="F319" s="169">
        <f t="shared" si="10"/>
        <v>9.58904109589041</v>
      </c>
    </row>
    <row r="320" spans="1:6" s="37" customFormat="1" ht="19.5" customHeight="1">
      <c r="A320" s="24"/>
      <c r="B320" s="25" t="s">
        <v>28</v>
      </c>
      <c r="C320" s="174">
        <v>0</v>
      </c>
      <c r="D320" s="174">
        <v>0</v>
      </c>
      <c r="E320" s="174">
        <v>0</v>
      </c>
      <c r="F320" s="171"/>
    </row>
    <row r="321" spans="1:6" s="37" customFormat="1" ht="19.5" customHeight="1">
      <c r="A321" s="24"/>
      <c r="B321" s="25" t="s">
        <v>29</v>
      </c>
      <c r="C321" s="174">
        <v>0</v>
      </c>
      <c r="D321" s="174">
        <v>0</v>
      </c>
      <c r="E321" s="174">
        <v>0</v>
      </c>
      <c r="F321" s="171"/>
    </row>
    <row r="322" spans="1:6" s="37" customFormat="1" ht="19.5" customHeight="1">
      <c r="A322" s="24"/>
      <c r="B322" s="25" t="s">
        <v>110</v>
      </c>
      <c r="C322" s="174">
        <v>0</v>
      </c>
      <c r="D322" s="174">
        <v>0</v>
      </c>
      <c r="E322" s="174">
        <v>0</v>
      </c>
      <c r="F322" s="171"/>
    </row>
    <row r="323" spans="1:6" s="37" customFormat="1" ht="18.75" customHeight="1" thickBot="1">
      <c r="A323" s="29"/>
      <c r="B323" s="30" t="s">
        <v>90</v>
      </c>
      <c r="C323" s="31">
        <f>C325</f>
        <v>73</v>
      </c>
      <c r="D323" s="31">
        <f>D325</f>
        <v>7</v>
      </c>
      <c r="E323" s="31">
        <f>E325</f>
        <v>7</v>
      </c>
      <c r="F323" s="159">
        <f>E323/C323*100</f>
        <v>9.58904109589041</v>
      </c>
    </row>
    <row r="324" spans="1:6" s="37" customFormat="1" ht="24" customHeight="1">
      <c r="A324" s="166" t="s">
        <v>163</v>
      </c>
      <c r="B324" s="147" t="s">
        <v>27</v>
      </c>
      <c r="C324" s="148">
        <f>SUM(C325:C325)</f>
        <v>73</v>
      </c>
      <c r="D324" s="148">
        <f>SUM(D325:D325)</f>
        <v>7</v>
      </c>
      <c r="E324" s="148">
        <f>SUM(E325:E325)</f>
        <v>7</v>
      </c>
      <c r="F324" s="149">
        <f>E324/C324*100</f>
        <v>9.58904109589041</v>
      </c>
    </row>
    <row r="325" spans="1:6" s="37" customFormat="1" ht="28.5" customHeight="1" thickBot="1">
      <c r="A325" s="167"/>
      <c r="B325" s="39" t="s">
        <v>48</v>
      </c>
      <c r="C325" s="145">
        <v>73</v>
      </c>
      <c r="D325" s="145">
        <v>7</v>
      </c>
      <c r="E325" s="145">
        <v>7</v>
      </c>
      <c r="F325" s="146">
        <f>E325/C325*100</f>
        <v>9.58904109589041</v>
      </c>
    </row>
    <row r="326" spans="1:6" s="37" customFormat="1" ht="21" customHeight="1">
      <c r="A326" s="19" t="s">
        <v>164</v>
      </c>
      <c r="B326" s="20" t="s">
        <v>27</v>
      </c>
      <c r="C326" s="21">
        <f>SUM(C327:C330)</f>
        <v>23745.6</v>
      </c>
      <c r="D326" s="21">
        <f>SUM(D327:D330)</f>
        <v>10273.199999999999</v>
      </c>
      <c r="E326" s="21">
        <f>SUM(E327:E330)</f>
        <v>10273.199999999999</v>
      </c>
      <c r="F326" s="169">
        <f>E326/C326*100</f>
        <v>43.26359409743279</v>
      </c>
    </row>
    <row r="327" spans="1:6" s="37" customFormat="1" ht="19.5" customHeight="1">
      <c r="A327" s="24"/>
      <c r="B327" s="25" t="s">
        <v>28</v>
      </c>
      <c r="C327" s="174">
        <v>0</v>
      </c>
      <c r="D327" s="174">
        <v>0</v>
      </c>
      <c r="E327" s="174">
        <v>0</v>
      </c>
      <c r="F327" s="171"/>
    </row>
    <row r="328" spans="1:6" s="37" customFormat="1" ht="19.5" customHeight="1">
      <c r="A328" s="24"/>
      <c r="B328" s="25" t="s">
        <v>29</v>
      </c>
      <c r="C328" s="70">
        <f>C338</f>
        <v>60</v>
      </c>
      <c r="D328" s="70">
        <f>D338</f>
        <v>0</v>
      </c>
      <c r="E328" s="70">
        <f>E338</f>
        <v>0</v>
      </c>
      <c r="F328" s="27"/>
    </row>
    <row r="329" spans="1:6" s="37" customFormat="1" ht="19.5" customHeight="1">
      <c r="A329" s="24"/>
      <c r="B329" s="25" t="s">
        <v>110</v>
      </c>
      <c r="C329" s="174">
        <v>0</v>
      </c>
      <c r="D329" s="174">
        <v>0</v>
      </c>
      <c r="E329" s="174">
        <v>0</v>
      </c>
      <c r="F329" s="171"/>
    </row>
    <row r="330" spans="1:6" s="37" customFormat="1" ht="20.25" customHeight="1" thickBot="1">
      <c r="A330" s="29"/>
      <c r="B330" s="30" t="s">
        <v>90</v>
      </c>
      <c r="C330" s="31">
        <f>C332+C334+C336+C340</f>
        <v>23685.6</v>
      </c>
      <c r="D330" s="31">
        <f>D332+D334+D336+D340</f>
        <v>10273.199999999999</v>
      </c>
      <c r="E330" s="31">
        <f>E332+E334+E336+E340</f>
        <v>10273.199999999999</v>
      </c>
      <c r="F330" s="159">
        <f aca="true" t="shared" si="11" ref="F330:F341">E330/C330*100</f>
        <v>43.37318877292532</v>
      </c>
    </row>
    <row r="331" spans="1:6" s="37" customFormat="1" ht="17.25" customHeight="1">
      <c r="A331" s="175" t="s">
        <v>165</v>
      </c>
      <c r="B331" s="43" t="s">
        <v>27</v>
      </c>
      <c r="C331" s="44">
        <f>SUM(C332:C332)</f>
        <v>8184.5</v>
      </c>
      <c r="D331" s="44">
        <f>SUM(D332:D332)</f>
        <v>3196</v>
      </c>
      <c r="E331" s="44">
        <f>SUM(E332:E332)</f>
        <v>3196</v>
      </c>
      <c r="F331" s="143">
        <f t="shared" si="11"/>
        <v>39.049422689229644</v>
      </c>
    </row>
    <row r="332" spans="1:6" s="37" customFormat="1" ht="27.75" customHeight="1">
      <c r="A332" s="47"/>
      <c r="B332" s="39" t="s">
        <v>48</v>
      </c>
      <c r="C332" s="40">
        <v>8184.5</v>
      </c>
      <c r="D332" s="40">
        <v>3196</v>
      </c>
      <c r="E332" s="40">
        <v>3196</v>
      </c>
      <c r="F332" s="41">
        <f t="shared" si="11"/>
        <v>39.049422689229644</v>
      </c>
    </row>
    <row r="333" spans="1:6" s="37" customFormat="1" ht="16.5" customHeight="1">
      <c r="A333" s="42" t="s">
        <v>166</v>
      </c>
      <c r="B333" s="43" t="s">
        <v>27</v>
      </c>
      <c r="C333" s="44">
        <f>SUM(C334:C334)</f>
        <v>5409.9</v>
      </c>
      <c r="D333" s="44">
        <f>SUM(D334:D334)</f>
        <v>2554</v>
      </c>
      <c r="E333" s="44">
        <f>SUM(E334:E334)</f>
        <v>2554</v>
      </c>
      <c r="F333" s="143">
        <f t="shared" si="11"/>
        <v>47.20974509695189</v>
      </c>
    </row>
    <row r="334" spans="1:6" s="37" customFormat="1" ht="27" customHeight="1">
      <c r="A334" s="33"/>
      <c r="B334" s="39" t="s">
        <v>48</v>
      </c>
      <c r="C334" s="40">
        <v>5409.9</v>
      </c>
      <c r="D334" s="40">
        <v>2554</v>
      </c>
      <c r="E334" s="40">
        <v>2554</v>
      </c>
      <c r="F334" s="41">
        <f t="shared" si="11"/>
        <v>47.20974509695189</v>
      </c>
    </row>
    <row r="335" spans="1:6" s="37" customFormat="1" ht="16.5" customHeight="1">
      <c r="A335" s="42" t="s">
        <v>167</v>
      </c>
      <c r="B335" s="43" t="s">
        <v>27</v>
      </c>
      <c r="C335" s="44">
        <f>SUM(C336:C336)</f>
        <v>10041.2</v>
      </c>
      <c r="D335" s="44">
        <f>SUM(D336:D336)</f>
        <v>4499.3</v>
      </c>
      <c r="E335" s="44">
        <f>SUM(E336:E336)</f>
        <v>4499.3</v>
      </c>
      <c r="F335" s="143">
        <f t="shared" si="11"/>
        <v>44.80838943552563</v>
      </c>
    </row>
    <row r="336" spans="1:6" s="37" customFormat="1" ht="27" customHeight="1">
      <c r="A336" s="33"/>
      <c r="B336" s="39" t="s">
        <v>48</v>
      </c>
      <c r="C336" s="40">
        <v>10041.2</v>
      </c>
      <c r="D336" s="40">
        <v>4499.3</v>
      </c>
      <c r="E336" s="40">
        <v>4499.3</v>
      </c>
      <c r="F336" s="41">
        <f t="shared" si="11"/>
        <v>44.80838943552563</v>
      </c>
    </row>
    <row r="337" spans="1:6" s="37" customFormat="1" ht="16.5" customHeight="1">
      <c r="A337" s="42" t="s">
        <v>168</v>
      </c>
      <c r="B337" s="43" t="s">
        <v>27</v>
      </c>
      <c r="C337" s="44">
        <f>SUM(C338:C338)</f>
        <v>60</v>
      </c>
      <c r="D337" s="176">
        <f>SUM(D338:D338)</f>
        <v>0</v>
      </c>
      <c r="E337" s="176">
        <f>SUM(E338:E338)</f>
        <v>0</v>
      </c>
      <c r="F337" s="143">
        <f t="shared" si="11"/>
        <v>0</v>
      </c>
    </row>
    <row r="338" spans="1:6" s="37" customFormat="1" ht="23.25" customHeight="1">
      <c r="A338" s="33"/>
      <c r="B338" s="39" t="s">
        <v>29</v>
      </c>
      <c r="C338" s="40">
        <v>60</v>
      </c>
      <c r="D338" s="40"/>
      <c r="E338" s="40"/>
      <c r="F338" s="41">
        <f t="shared" si="11"/>
        <v>0</v>
      </c>
    </row>
    <row r="339" spans="1:6" s="37" customFormat="1" ht="16.5" customHeight="1">
      <c r="A339" s="42" t="s">
        <v>169</v>
      </c>
      <c r="B339" s="43" t="s">
        <v>27</v>
      </c>
      <c r="C339" s="44">
        <f>SUM(C340:C340)</f>
        <v>50</v>
      </c>
      <c r="D339" s="176">
        <f>SUM(D340:D340)</f>
        <v>23.9</v>
      </c>
      <c r="E339" s="176">
        <f>SUM(E340:E340)</f>
        <v>23.9</v>
      </c>
      <c r="F339" s="143">
        <f t="shared" si="11"/>
        <v>47.8</v>
      </c>
    </row>
    <row r="340" spans="1:6" s="37" customFormat="1" ht="27" customHeight="1" thickBot="1">
      <c r="A340" s="33"/>
      <c r="B340" s="39" t="s">
        <v>48</v>
      </c>
      <c r="C340" s="40">
        <v>50</v>
      </c>
      <c r="D340" s="40">
        <v>23.9</v>
      </c>
      <c r="E340" s="40">
        <v>23.9</v>
      </c>
      <c r="F340" s="177">
        <f t="shared" si="11"/>
        <v>47.8</v>
      </c>
    </row>
    <row r="341" spans="1:6" s="37" customFormat="1" ht="21" customHeight="1">
      <c r="A341" s="19" t="s">
        <v>170</v>
      </c>
      <c r="B341" s="20" t="s">
        <v>27</v>
      </c>
      <c r="C341" s="21">
        <f>SUM(C342:C345)</f>
        <v>21</v>
      </c>
      <c r="D341" s="68">
        <f>SUM(D342:D345)</f>
        <v>0</v>
      </c>
      <c r="E341" s="68">
        <f>SUM(E342:E345)</f>
        <v>0</v>
      </c>
      <c r="F341" s="169">
        <f t="shared" si="11"/>
        <v>0</v>
      </c>
    </row>
    <row r="342" spans="1:6" s="37" customFormat="1" ht="19.5" customHeight="1">
      <c r="A342" s="24"/>
      <c r="B342" s="25" t="s">
        <v>28</v>
      </c>
      <c r="C342" s="174">
        <v>0</v>
      </c>
      <c r="D342" s="174">
        <v>0</v>
      </c>
      <c r="E342" s="174">
        <v>0</v>
      </c>
      <c r="F342" s="171"/>
    </row>
    <row r="343" spans="1:6" s="37" customFormat="1" ht="19.5" customHeight="1">
      <c r="A343" s="24"/>
      <c r="B343" s="25" t="s">
        <v>29</v>
      </c>
      <c r="C343" s="174">
        <v>0</v>
      </c>
      <c r="D343" s="174">
        <v>0</v>
      </c>
      <c r="E343" s="174">
        <v>0</v>
      </c>
      <c r="F343" s="171"/>
    </row>
    <row r="344" spans="1:6" s="37" customFormat="1" ht="19.5" customHeight="1">
      <c r="A344" s="24"/>
      <c r="B344" s="25" t="s">
        <v>110</v>
      </c>
      <c r="C344" s="174">
        <v>0</v>
      </c>
      <c r="D344" s="174">
        <v>0</v>
      </c>
      <c r="E344" s="174">
        <v>0</v>
      </c>
      <c r="F344" s="171"/>
    </row>
    <row r="345" spans="1:6" s="37" customFormat="1" ht="30" customHeight="1" thickBot="1">
      <c r="A345" s="29"/>
      <c r="B345" s="30" t="s">
        <v>48</v>
      </c>
      <c r="C345" s="31">
        <f>C347</f>
        <v>21</v>
      </c>
      <c r="D345" s="71">
        <f>D347</f>
        <v>0</v>
      </c>
      <c r="E345" s="71">
        <f>E347</f>
        <v>0</v>
      </c>
      <c r="F345" s="159">
        <f aca="true" t="shared" si="12" ref="F345:F350">E345/C345*100</f>
        <v>0</v>
      </c>
    </row>
    <row r="346" spans="1:6" s="37" customFormat="1" ht="39.75" customHeight="1">
      <c r="A346" s="175" t="s">
        <v>171</v>
      </c>
      <c r="B346" s="46" t="s">
        <v>27</v>
      </c>
      <c r="C346" s="44">
        <f>SUM(C347:C347)</f>
        <v>21</v>
      </c>
      <c r="D346" s="62">
        <f>SUM(D347:D347)</f>
        <v>0</v>
      </c>
      <c r="E346" s="62">
        <f>SUM(E347:E347)</f>
        <v>0</v>
      </c>
      <c r="F346" s="143">
        <f t="shared" si="12"/>
        <v>0</v>
      </c>
    </row>
    <row r="347" spans="1:6" s="37" customFormat="1" ht="26.25" customHeight="1" thickBot="1">
      <c r="A347" s="47"/>
      <c r="B347" s="39" t="s">
        <v>48</v>
      </c>
      <c r="C347" s="40">
        <v>21</v>
      </c>
      <c r="D347" s="63">
        <v>0</v>
      </c>
      <c r="E347" s="63">
        <v>0</v>
      </c>
      <c r="F347" s="41">
        <f t="shared" si="12"/>
        <v>0</v>
      </c>
    </row>
    <row r="348" spans="1:6" s="37" customFormat="1" ht="21" customHeight="1">
      <c r="A348" s="125" t="s">
        <v>109</v>
      </c>
      <c r="B348" s="126" t="s">
        <v>27</v>
      </c>
      <c r="C348" s="178">
        <f>C349+C350+C351+C352</f>
        <v>795734.8</v>
      </c>
      <c r="D348" s="178">
        <f>D349+D350+D351+D352</f>
        <v>318847.94</v>
      </c>
      <c r="E348" s="178">
        <f>E349+E350+E351+E352</f>
        <v>318847.89999999997</v>
      </c>
      <c r="F348" s="128">
        <f t="shared" si="12"/>
        <v>40.06961867194949</v>
      </c>
    </row>
    <row r="349" spans="1:6" s="37" customFormat="1" ht="20.25" customHeight="1">
      <c r="A349" s="129"/>
      <c r="B349" s="104" t="s">
        <v>28</v>
      </c>
      <c r="C349" s="179">
        <f aca="true" t="shared" si="13" ref="C349:E352">C237+C261+C290+C302+C310+C320+C327+C342</f>
        <v>0</v>
      </c>
      <c r="D349" s="179">
        <f t="shared" si="13"/>
        <v>0</v>
      </c>
      <c r="E349" s="179">
        <f t="shared" si="13"/>
        <v>0</v>
      </c>
      <c r="F349" s="106"/>
    </row>
    <row r="350" spans="1:6" s="37" customFormat="1" ht="31.5" customHeight="1">
      <c r="A350" s="129"/>
      <c r="B350" s="104" t="s">
        <v>29</v>
      </c>
      <c r="C350" s="105">
        <f t="shared" si="13"/>
        <v>412606.20000000007</v>
      </c>
      <c r="D350" s="105">
        <f t="shared" si="13"/>
        <v>180443.44</v>
      </c>
      <c r="E350" s="105">
        <f t="shared" si="13"/>
        <v>180443.39999999997</v>
      </c>
      <c r="F350" s="180">
        <f t="shared" si="12"/>
        <v>43.73259538998685</v>
      </c>
    </row>
    <row r="351" spans="1:6" s="37" customFormat="1" ht="20.25" customHeight="1">
      <c r="A351" s="129"/>
      <c r="B351" s="104" t="s">
        <v>110</v>
      </c>
      <c r="C351" s="179">
        <f t="shared" si="13"/>
        <v>0</v>
      </c>
      <c r="D351" s="179">
        <f t="shared" si="13"/>
        <v>0</v>
      </c>
      <c r="E351" s="179">
        <f t="shared" si="13"/>
        <v>0</v>
      </c>
      <c r="F351" s="106"/>
    </row>
    <row r="352" spans="1:6" s="37" customFormat="1" ht="21.75" customHeight="1" thickBot="1">
      <c r="A352" s="132"/>
      <c r="B352" s="111" t="s">
        <v>30</v>
      </c>
      <c r="C352" s="112">
        <f t="shared" si="13"/>
        <v>383128.6</v>
      </c>
      <c r="D352" s="112">
        <f t="shared" si="13"/>
        <v>138404.5</v>
      </c>
      <c r="E352" s="112">
        <f t="shared" si="13"/>
        <v>138404.5</v>
      </c>
      <c r="F352" s="134">
        <f>E352/C352*100</f>
        <v>36.12481553191279</v>
      </c>
    </row>
    <row r="353" spans="1:6" s="37" customFormat="1" ht="24.75" customHeight="1" thickTop="1">
      <c r="A353" s="181" t="s">
        <v>172</v>
      </c>
      <c r="B353" s="182"/>
      <c r="C353" s="182"/>
      <c r="D353" s="182"/>
      <c r="E353" s="182"/>
      <c r="F353" s="183"/>
    </row>
    <row r="354" spans="1:6" s="37" customFormat="1" ht="15" customHeight="1">
      <c r="A354" s="13" t="s">
        <v>22</v>
      </c>
      <c r="B354" s="14" t="s">
        <v>23</v>
      </c>
      <c r="C354" s="14"/>
      <c r="D354" s="14"/>
      <c r="E354" s="14"/>
      <c r="F354" s="135"/>
    </row>
    <row r="355" spans="1:6" s="37" customFormat="1" ht="14.25" customHeight="1" thickBot="1">
      <c r="A355" s="184" t="s">
        <v>24</v>
      </c>
      <c r="B355" s="17" t="s">
        <v>173</v>
      </c>
      <c r="C355" s="17"/>
      <c r="D355" s="17"/>
      <c r="E355" s="17"/>
      <c r="F355" s="18"/>
    </row>
    <row r="356" spans="1:6" s="185" customFormat="1" ht="21" customHeight="1">
      <c r="A356" s="19" t="s">
        <v>174</v>
      </c>
      <c r="B356" s="20" t="s">
        <v>27</v>
      </c>
      <c r="C356" s="21">
        <f>SUM(C357:C360)</f>
        <v>4560</v>
      </c>
      <c r="D356" s="21">
        <f>SUM(D357:D360)</f>
        <v>200</v>
      </c>
      <c r="E356" s="21">
        <f>SUM(E357:E360)</f>
        <v>200</v>
      </c>
      <c r="F356" s="22">
        <f>E356/C356*100</f>
        <v>4.385964912280701</v>
      </c>
    </row>
    <row r="357" spans="1:6" s="185" customFormat="1" ht="19.5" customHeight="1">
      <c r="A357" s="24"/>
      <c r="B357" s="25" t="s">
        <v>28</v>
      </c>
      <c r="C357" s="26">
        <v>0</v>
      </c>
      <c r="D357" s="26">
        <v>0</v>
      </c>
      <c r="E357" s="26">
        <v>0</v>
      </c>
      <c r="F357" s="81"/>
    </row>
    <row r="358" spans="1:6" s="185" customFormat="1" ht="20.25" customHeight="1">
      <c r="A358" s="24"/>
      <c r="B358" s="25" t="s">
        <v>29</v>
      </c>
      <c r="C358" s="26">
        <f>C364+C369</f>
        <v>1800</v>
      </c>
      <c r="D358" s="26">
        <f>D364+D369</f>
        <v>0</v>
      </c>
      <c r="E358" s="26">
        <f>E364+E369</f>
        <v>0</v>
      </c>
      <c r="F358" s="81"/>
    </row>
    <row r="359" spans="1:6" s="185" customFormat="1" ht="19.5" customHeight="1">
      <c r="A359" s="24"/>
      <c r="B359" s="25" t="s">
        <v>110</v>
      </c>
      <c r="C359" s="26">
        <f>C362</f>
        <v>1300</v>
      </c>
      <c r="D359" s="26">
        <f>D362</f>
        <v>0</v>
      </c>
      <c r="E359" s="26">
        <f>E362</f>
        <v>0</v>
      </c>
      <c r="F359" s="27">
        <f>E359/C359*100</f>
        <v>0</v>
      </c>
    </row>
    <row r="360" spans="1:6" s="185" customFormat="1" ht="21" customHeight="1" thickBot="1">
      <c r="A360" s="29"/>
      <c r="B360" s="30" t="s">
        <v>30</v>
      </c>
      <c r="C360" s="31">
        <f>C372+C367+C365+C370</f>
        <v>1460</v>
      </c>
      <c r="D360" s="31">
        <f>D372+D367+D365+D370</f>
        <v>200</v>
      </c>
      <c r="E360" s="31">
        <f>E372+E367+E365+E370</f>
        <v>200</v>
      </c>
      <c r="F360" s="32">
        <f>E360/C360*100</f>
        <v>13.698630136986301</v>
      </c>
    </row>
    <row r="361" spans="1:6" s="37" customFormat="1" ht="16.5" customHeight="1">
      <c r="A361" s="175" t="s">
        <v>175</v>
      </c>
      <c r="B361" s="186" t="s">
        <v>27</v>
      </c>
      <c r="C361" s="141">
        <f>SUM(C362:C362)</f>
        <v>1300</v>
      </c>
      <c r="D361" s="141">
        <f>SUM(D362:D362)</f>
        <v>0</v>
      </c>
      <c r="E361" s="141">
        <f>SUM(E362:E362)</f>
        <v>0</v>
      </c>
      <c r="F361" s="187">
        <f>E361/C361*100</f>
        <v>0</v>
      </c>
    </row>
    <row r="362" spans="1:6" s="37" customFormat="1" ht="34.5" customHeight="1">
      <c r="A362" s="38"/>
      <c r="B362" s="39" t="s">
        <v>110</v>
      </c>
      <c r="C362" s="75">
        <v>1300</v>
      </c>
      <c r="D362" s="75"/>
      <c r="E362" s="75"/>
      <c r="F362" s="188">
        <f>E362/C362*100</f>
        <v>0</v>
      </c>
    </row>
    <row r="363" spans="1:6" s="37" customFormat="1" ht="26.25" customHeight="1">
      <c r="A363" s="42" t="s">
        <v>176</v>
      </c>
      <c r="B363" s="46" t="s">
        <v>27</v>
      </c>
      <c r="C363" s="44">
        <f>SUM(C364:C365)</f>
        <v>1550</v>
      </c>
      <c r="D363" s="62">
        <f>SUM(D365:D365)</f>
        <v>0</v>
      </c>
      <c r="E363" s="62">
        <f>SUM(E365:E365)</f>
        <v>0</v>
      </c>
      <c r="F363" s="189"/>
    </row>
    <row r="364" spans="1:6" s="37" customFormat="1" ht="19.5" customHeight="1">
      <c r="A364" s="33"/>
      <c r="B364" s="39" t="s">
        <v>29</v>
      </c>
      <c r="C364" s="75">
        <v>1500</v>
      </c>
      <c r="D364" s="75"/>
      <c r="E364" s="75"/>
      <c r="F364" s="190"/>
    </row>
    <row r="365" spans="1:6" s="37" customFormat="1" ht="42" customHeight="1">
      <c r="A365" s="47"/>
      <c r="B365" s="39" t="s">
        <v>104</v>
      </c>
      <c r="C365" s="75">
        <v>50</v>
      </c>
      <c r="D365" s="75"/>
      <c r="E365" s="75"/>
      <c r="F365" s="191"/>
    </row>
    <row r="366" spans="1:6" s="37" customFormat="1" ht="24" customHeight="1">
      <c r="A366" s="42" t="s">
        <v>177</v>
      </c>
      <c r="B366" s="46" t="s">
        <v>27</v>
      </c>
      <c r="C366" s="44">
        <f>SUM(C367:C367)</f>
        <v>1000</v>
      </c>
      <c r="D366" s="44">
        <f>SUM(D367:D367)</f>
        <v>0</v>
      </c>
      <c r="E366" s="44">
        <f>SUM(E367:E367)</f>
        <v>0</v>
      </c>
      <c r="F366" s="45">
        <f>E366/C366*100</f>
        <v>0</v>
      </c>
    </row>
    <row r="367" spans="1:6" s="37" customFormat="1" ht="39" customHeight="1">
      <c r="A367" s="47"/>
      <c r="B367" s="39" t="s">
        <v>104</v>
      </c>
      <c r="C367" s="40">
        <v>1000</v>
      </c>
      <c r="D367" s="40"/>
      <c r="E367" s="40"/>
      <c r="F367" s="41">
        <f>E367/C367*100</f>
        <v>0</v>
      </c>
    </row>
    <row r="368" spans="1:6" s="37" customFormat="1" ht="20.25" customHeight="1">
      <c r="A368" s="42" t="s">
        <v>178</v>
      </c>
      <c r="B368" s="46" t="s">
        <v>27</v>
      </c>
      <c r="C368" s="44">
        <f>SUM(C369:C370)</f>
        <v>550</v>
      </c>
      <c r="D368" s="44">
        <f>SUM(D369:D370)</f>
        <v>200</v>
      </c>
      <c r="E368" s="44">
        <f>SUM(E369:E370)</f>
        <v>200</v>
      </c>
      <c r="F368" s="41"/>
    </row>
    <row r="369" spans="1:6" s="37" customFormat="1" ht="19.5" customHeight="1">
      <c r="A369" s="33"/>
      <c r="B369" s="39" t="s">
        <v>29</v>
      </c>
      <c r="C369" s="40">
        <v>300</v>
      </c>
      <c r="D369" s="40"/>
      <c r="E369" s="40"/>
      <c r="F369" s="41"/>
    </row>
    <row r="370" spans="1:6" s="37" customFormat="1" ht="41.25" customHeight="1">
      <c r="A370" s="47"/>
      <c r="B370" s="39" t="s">
        <v>104</v>
      </c>
      <c r="C370" s="40">
        <v>250</v>
      </c>
      <c r="D370" s="40">
        <v>200</v>
      </c>
      <c r="E370" s="40">
        <v>200</v>
      </c>
      <c r="F370" s="41"/>
    </row>
    <row r="371" spans="1:6" s="37" customFormat="1" ht="16.5" customHeight="1">
      <c r="A371" s="42" t="s">
        <v>179</v>
      </c>
      <c r="B371" s="46" t="s">
        <v>27</v>
      </c>
      <c r="C371" s="44">
        <f>SUM(C372:C372)</f>
        <v>160</v>
      </c>
      <c r="D371" s="62">
        <f>SUM(D372:D372)</f>
        <v>0</v>
      </c>
      <c r="E371" s="62">
        <f>SUM(E372:E372)</f>
        <v>0</v>
      </c>
      <c r="F371" s="45">
        <f>E371/C371*100</f>
        <v>0</v>
      </c>
    </row>
    <row r="372" spans="1:6" s="37" customFormat="1" ht="41.25" customHeight="1" thickBot="1">
      <c r="A372" s="192"/>
      <c r="B372" s="193" t="s">
        <v>180</v>
      </c>
      <c r="C372" s="194">
        <v>160</v>
      </c>
      <c r="D372" s="194"/>
      <c r="E372" s="194"/>
      <c r="F372" s="195">
        <f>E372/C372*100</f>
        <v>0</v>
      </c>
    </row>
    <row r="373" spans="1:6" s="185" customFormat="1" ht="21" customHeight="1">
      <c r="A373" s="19" t="s">
        <v>181</v>
      </c>
      <c r="B373" s="20" t="s">
        <v>27</v>
      </c>
      <c r="C373" s="21">
        <f>SUM(C374:C377)</f>
        <v>3980</v>
      </c>
      <c r="D373" s="21">
        <f>SUM(D374:D377)</f>
        <v>470</v>
      </c>
      <c r="E373" s="21">
        <f>SUM(E374:E377)</f>
        <v>470</v>
      </c>
      <c r="F373" s="22">
        <f>E373/C373*100</f>
        <v>11.809045226130653</v>
      </c>
    </row>
    <row r="374" spans="1:6" s="185" customFormat="1" ht="19.5" customHeight="1">
      <c r="A374" s="24"/>
      <c r="B374" s="25" t="s">
        <v>28</v>
      </c>
      <c r="C374" s="70">
        <v>0</v>
      </c>
      <c r="D374" s="70">
        <v>0</v>
      </c>
      <c r="E374" s="70">
        <v>0</v>
      </c>
      <c r="F374" s="81"/>
    </row>
    <row r="375" spans="1:6" s="185" customFormat="1" ht="24.75" customHeight="1">
      <c r="A375" s="24"/>
      <c r="B375" s="25" t="s">
        <v>29</v>
      </c>
      <c r="C375" s="70">
        <v>0</v>
      </c>
      <c r="D375" s="70">
        <v>0</v>
      </c>
      <c r="E375" s="70">
        <v>0</v>
      </c>
      <c r="F375" s="81"/>
    </row>
    <row r="376" spans="1:6" s="185" customFormat="1" ht="19.5" customHeight="1">
      <c r="A376" s="24"/>
      <c r="B376" s="25" t="s">
        <v>110</v>
      </c>
      <c r="C376" s="26">
        <f>C379</f>
        <v>3100</v>
      </c>
      <c r="D376" s="26">
        <f>D379</f>
        <v>30</v>
      </c>
      <c r="E376" s="26">
        <f>E379</f>
        <v>30</v>
      </c>
      <c r="F376" s="27">
        <f aca="true" t="shared" si="14" ref="F376:F381">E376/C376*100</f>
        <v>0.967741935483871</v>
      </c>
    </row>
    <row r="377" spans="1:6" s="185" customFormat="1" ht="18.75" customHeight="1" thickBot="1">
      <c r="A377" s="29"/>
      <c r="B377" s="30" t="s">
        <v>30</v>
      </c>
      <c r="C377" s="31">
        <f>C381</f>
        <v>880</v>
      </c>
      <c r="D377" s="31">
        <f>D381</f>
        <v>440</v>
      </c>
      <c r="E377" s="31">
        <f>E381</f>
        <v>440</v>
      </c>
      <c r="F377" s="32">
        <f t="shared" si="14"/>
        <v>50</v>
      </c>
    </row>
    <row r="378" spans="1:6" s="37" customFormat="1" ht="25.5" customHeight="1">
      <c r="A378" s="175" t="s">
        <v>182</v>
      </c>
      <c r="B378" s="186" t="s">
        <v>27</v>
      </c>
      <c r="C378" s="141">
        <f>SUM(C379:C379)</f>
        <v>3100</v>
      </c>
      <c r="D378" s="141">
        <f>SUM(D379:D379)</f>
        <v>30</v>
      </c>
      <c r="E378" s="141">
        <f>SUM(E379:E379)</f>
        <v>30</v>
      </c>
      <c r="F378" s="187">
        <f t="shared" si="14"/>
        <v>0.967741935483871</v>
      </c>
    </row>
    <row r="379" spans="1:6" s="37" customFormat="1" ht="15" customHeight="1">
      <c r="A379" s="38"/>
      <c r="B379" s="39" t="s">
        <v>110</v>
      </c>
      <c r="C379" s="75">
        <v>3100</v>
      </c>
      <c r="D379" s="75">
        <v>30</v>
      </c>
      <c r="E379" s="75">
        <v>30</v>
      </c>
      <c r="F379" s="188">
        <f t="shared" si="14"/>
        <v>0.967741935483871</v>
      </c>
    </row>
    <row r="380" spans="1:6" s="37" customFormat="1" ht="16.5" customHeight="1">
      <c r="A380" s="42" t="s">
        <v>183</v>
      </c>
      <c r="B380" s="46" t="s">
        <v>27</v>
      </c>
      <c r="C380" s="44">
        <f>SUM(C381:C381)</f>
        <v>880</v>
      </c>
      <c r="D380" s="44">
        <f>SUM(D381:D381)</f>
        <v>440</v>
      </c>
      <c r="E380" s="44">
        <f>SUM(E381:E381)</f>
        <v>440</v>
      </c>
      <c r="F380" s="45">
        <f t="shared" si="14"/>
        <v>50</v>
      </c>
    </row>
    <row r="381" spans="1:6" s="37" customFormat="1" ht="41.25" customHeight="1" thickBot="1">
      <c r="A381" s="192"/>
      <c r="B381" s="193" t="s">
        <v>104</v>
      </c>
      <c r="C381" s="194">
        <v>880</v>
      </c>
      <c r="D381" s="194">
        <v>440</v>
      </c>
      <c r="E381" s="194">
        <v>440</v>
      </c>
      <c r="F381" s="195">
        <f t="shared" si="14"/>
        <v>50</v>
      </c>
    </row>
    <row r="382" spans="1:6" s="37" customFormat="1" ht="16.5" customHeight="1">
      <c r="A382" s="24" t="s">
        <v>184</v>
      </c>
      <c r="B382" s="196" t="s">
        <v>27</v>
      </c>
      <c r="C382" s="197">
        <f>SUM(C383:C383)</f>
        <v>11036</v>
      </c>
      <c r="D382" s="197">
        <f>SUM(D383:D383)</f>
        <v>5804.9</v>
      </c>
      <c r="E382" s="197">
        <f>SUM(E383:E383)</f>
        <v>5804.9</v>
      </c>
      <c r="F382" s="198">
        <f>E382/C382*100</f>
        <v>52.59967379485321</v>
      </c>
    </row>
    <row r="383" spans="1:6" s="37" customFormat="1" ht="41.25" customHeight="1" thickBot="1">
      <c r="A383" s="66"/>
      <c r="B383" s="199" t="s">
        <v>104</v>
      </c>
      <c r="C383" s="200">
        <v>11036</v>
      </c>
      <c r="D383" s="200">
        <v>5804.9</v>
      </c>
      <c r="E383" s="200">
        <v>5804.9</v>
      </c>
      <c r="F383" s="201">
        <f>E383/C383*100</f>
        <v>52.59967379485321</v>
      </c>
    </row>
    <row r="384" spans="1:6" s="37" customFormat="1" ht="21" customHeight="1">
      <c r="A384" s="125" t="s">
        <v>109</v>
      </c>
      <c r="B384" s="126" t="s">
        <v>27</v>
      </c>
      <c r="C384" s="178">
        <f>C385+C386+C387+C388</f>
        <v>19576</v>
      </c>
      <c r="D384" s="178">
        <f>D385+D386+D387+D388</f>
        <v>6474.9</v>
      </c>
      <c r="E384" s="178">
        <f>E385+E386+E387+E388</f>
        <v>6474.9</v>
      </c>
      <c r="F384" s="128">
        <f>E384/C384*100</f>
        <v>33.075704944830406</v>
      </c>
    </row>
    <row r="385" spans="1:6" s="37" customFormat="1" ht="20.25" customHeight="1">
      <c r="A385" s="129"/>
      <c r="B385" s="104" t="s">
        <v>28</v>
      </c>
      <c r="C385" s="179">
        <f aca="true" t="shared" si="15" ref="C385:E387">C374+C357</f>
        <v>0</v>
      </c>
      <c r="D385" s="179">
        <f t="shared" si="15"/>
        <v>0</v>
      </c>
      <c r="E385" s="179">
        <f t="shared" si="15"/>
        <v>0</v>
      </c>
      <c r="F385" s="106"/>
    </row>
    <row r="386" spans="1:6" s="37" customFormat="1" ht="31.5" customHeight="1">
      <c r="A386" s="129"/>
      <c r="B386" s="104" t="s">
        <v>29</v>
      </c>
      <c r="C386" s="105">
        <f t="shared" si="15"/>
        <v>1800</v>
      </c>
      <c r="D386" s="179">
        <f t="shared" si="15"/>
        <v>0</v>
      </c>
      <c r="E386" s="179">
        <f t="shared" si="15"/>
        <v>0</v>
      </c>
      <c r="F386" s="180"/>
    </row>
    <row r="387" spans="1:6" s="37" customFormat="1" ht="20.25" customHeight="1">
      <c r="A387" s="129"/>
      <c r="B387" s="104" t="s">
        <v>110</v>
      </c>
      <c r="C387" s="105">
        <f t="shared" si="15"/>
        <v>4400</v>
      </c>
      <c r="D387" s="105">
        <f t="shared" si="15"/>
        <v>30</v>
      </c>
      <c r="E387" s="105">
        <f t="shared" si="15"/>
        <v>30</v>
      </c>
      <c r="F387" s="180">
        <f>E387/C387*100</f>
        <v>0.6818181818181818</v>
      </c>
    </row>
    <row r="388" spans="1:6" s="37" customFormat="1" ht="21.75" customHeight="1" thickBot="1">
      <c r="A388" s="132"/>
      <c r="B388" s="111" t="s">
        <v>30</v>
      </c>
      <c r="C388" s="112">
        <f>C382+C377+C360</f>
        <v>13376</v>
      </c>
      <c r="D388" s="112">
        <f>D382+D377+D360</f>
        <v>6444.9</v>
      </c>
      <c r="E388" s="112">
        <f>E382+E377+E360</f>
        <v>6444.9</v>
      </c>
      <c r="F388" s="134">
        <f>E388/C388*100</f>
        <v>48.18256578947368</v>
      </c>
    </row>
    <row r="389" spans="1:20" s="37" customFormat="1" ht="29.25" customHeight="1" thickTop="1">
      <c r="A389" s="181" t="s">
        <v>185</v>
      </c>
      <c r="B389" s="182"/>
      <c r="C389" s="182"/>
      <c r="D389" s="182"/>
      <c r="E389" s="182"/>
      <c r="F389" s="183"/>
      <c r="T389" s="37" t="s">
        <v>186</v>
      </c>
    </row>
    <row r="390" spans="1:6" s="37" customFormat="1" ht="17.25" customHeight="1">
      <c r="A390" s="13" t="s">
        <v>22</v>
      </c>
      <c r="B390" s="14" t="s">
        <v>23</v>
      </c>
      <c r="C390" s="14"/>
      <c r="D390" s="14"/>
      <c r="E390" s="14"/>
      <c r="F390" s="135"/>
    </row>
    <row r="391" spans="1:6" s="37" customFormat="1" ht="18" customHeight="1" thickBot="1">
      <c r="A391" s="184" t="s">
        <v>24</v>
      </c>
      <c r="B391" s="17" t="s">
        <v>187</v>
      </c>
      <c r="C391" s="17"/>
      <c r="D391" s="17"/>
      <c r="E391" s="17"/>
      <c r="F391" s="18"/>
    </row>
    <row r="392" spans="1:6" s="185" customFormat="1" ht="21" customHeight="1">
      <c r="A392" s="19" t="s">
        <v>188</v>
      </c>
      <c r="B392" s="20" t="s">
        <v>27</v>
      </c>
      <c r="C392" s="21">
        <f>SUM(C393:C396)</f>
        <v>2383</v>
      </c>
      <c r="D392" s="21">
        <f>SUM(D393:D396)</f>
        <v>20.9</v>
      </c>
      <c r="E392" s="21">
        <f>SUM(E393:E396)</f>
        <v>20.9</v>
      </c>
      <c r="F392" s="22">
        <f>E392/C392*100</f>
        <v>0.8770457406630298</v>
      </c>
    </row>
    <row r="393" spans="1:6" s="185" customFormat="1" ht="19.5" customHeight="1">
      <c r="A393" s="24"/>
      <c r="B393" s="25" t="s">
        <v>28</v>
      </c>
      <c r="C393" s="115">
        <v>0</v>
      </c>
      <c r="D393" s="115">
        <v>0</v>
      </c>
      <c r="E393" s="115">
        <v>0</v>
      </c>
      <c r="F393" s="81"/>
    </row>
    <row r="394" spans="1:6" s="185" customFormat="1" ht="19.5" customHeight="1">
      <c r="A394" s="24"/>
      <c r="B394" s="25" t="s">
        <v>29</v>
      </c>
      <c r="C394" s="115">
        <v>0</v>
      </c>
      <c r="D394" s="115">
        <v>0</v>
      </c>
      <c r="E394" s="115">
        <v>0</v>
      </c>
      <c r="F394" s="81"/>
    </row>
    <row r="395" spans="1:6" s="185" customFormat="1" ht="19.5" customHeight="1">
      <c r="A395" s="24"/>
      <c r="B395" s="25" t="s">
        <v>110</v>
      </c>
      <c r="C395" s="115">
        <v>0</v>
      </c>
      <c r="D395" s="115">
        <v>0</v>
      </c>
      <c r="E395" s="115">
        <v>0</v>
      </c>
      <c r="F395" s="27"/>
    </row>
    <row r="396" spans="1:6" s="185" customFormat="1" ht="18.75" customHeight="1" thickBot="1">
      <c r="A396" s="29"/>
      <c r="B396" s="30" t="s">
        <v>30</v>
      </c>
      <c r="C396" s="116">
        <v>2383</v>
      </c>
      <c r="D396" s="116">
        <v>20.9</v>
      </c>
      <c r="E396" s="116">
        <v>20.9</v>
      </c>
      <c r="F396" s="32">
        <f>E396/C396*100</f>
        <v>0.8770457406630298</v>
      </c>
    </row>
    <row r="397" spans="1:6" s="185" customFormat="1" ht="19.5" customHeight="1">
      <c r="A397" s="19" t="s">
        <v>189</v>
      </c>
      <c r="B397" s="20" t="s">
        <v>27</v>
      </c>
      <c r="C397" s="21">
        <f>SUM(C398:C401)</f>
        <v>572.3</v>
      </c>
      <c r="D397" s="21">
        <f>SUM(D398:D401)</f>
        <v>553.6</v>
      </c>
      <c r="E397" s="21">
        <f>SUM(E398:E401)</f>
        <v>553.6</v>
      </c>
      <c r="F397" s="22">
        <f>E397/C397*100</f>
        <v>96.7324829634807</v>
      </c>
    </row>
    <row r="398" spans="1:6" s="185" customFormat="1" ht="17.25" customHeight="1">
      <c r="A398" s="24"/>
      <c r="B398" s="25" t="s">
        <v>28</v>
      </c>
      <c r="C398" s="115">
        <v>0</v>
      </c>
      <c r="D398" s="115">
        <v>0</v>
      </c>
      <c r="E398" s="115">
        <v>0</v>
      </c>
      <c r="F398" s="81"/>
    </row>
    <row r="399" spans="1:6" s="185" customFormat="1" ht="18" customHeight="1">
      <c r="A399" s="24"/>
      <c r="B399" s="25" t="s">
        <v>29</v>
      </c>
      <c r="C399" s="115">
        <v>0</v>
      </c>
      <c r="D399" s="115">
        <v>0</v>
      </c>
      <c r="E399" s="115">
        <v>0</v>
      </c>
      <c r="F399" s="81"/>
    </row>
    <row r="400" spans="1:6" s="185" customFormat="1" ht="18.75" customHeight="1">
      <c r="A400" s="24"/>
      <c r="B400" s="25" t="s">
        <v>110</v>
      </c>
      <c r="C400" s="115">
        <v>0</v>
      </c>
      <c r="D400" s="115">
        <v>0</v>
      </c>
      <c r="E400" s="115">
        <v>0</v>
      </c>
      <c r="F400" s="27"/>
    </row>
    <row r="401" spans="1:6" s="185" customFormat="1" ht="18" customHeight="1" thickBot="1">
      <c r="A401" s="29"/>
      <c r="B401" s="30" t="s">
        <v>30</v>
      </c>
      <c r="C401" s="116">
        <v>572.3</v>
      </c>
      <c r="D401" s="116">
        <v>553.6</v>
      </c>
      <c r="E401" s="116">
        <v>553.6</v>
      </c>
      <c r="F401" s="32">
        <f>E401/C401*100</f>
        <v>96.7324829634807</v>
      </c>
    </row>
    <row r="402" spans="1:6" s="37" customFormat="1" ht="21" customHeight="1">
      <c r="A402" s="125" t="s">
        <v>109</v>
      </c>
      <c r="B402" s="126" t="s">
        <v>27</v>
      </c>
      <c r="C402" s="127">
        <f>C403+C404+C405+C406</f>
        <v>2955.3</v>
      </c>
      <c r="D402" s="127">
        <f>D403+D404+D405+D406</f>
        <v>574.5</v>
      </c>
      <c r="E402" s="127">
        <f>E403+E404+E405+E406</f>
        <v>574.5</v>
      </c>
      <c r="F402" s="128">
        <f>E402/C402*100</f>
        <v>19.439650796873412</v>
      </c>
    </row>
    <row r="403" spans="1:6" s="37" customFormat="1" ht="20.25" customHeight="1">
      <c r="A403" s="129"/>
      <c r="B403" s="104" t="s">
        <v>28</v>
      </c>
      <c r="C403" s="179">
        <f>C393</f>
        <v>0</v>
      </c>
      <c r="D403" s="179">
        <f>D393</f>
        <v>0</v>
      </c>
      <c r="E403" s="179">
        <f>E393</f>
        <v>0</v>
      </c>
      <c r="F403" s="106"/>
    </row>
    <row r="404" spans="1:6" s="37" customFormat="1" ht="31.5" customHeight="1">
      <c r="A404" s="129"/>
      <c r="B404" s="104" t="s">
        <v>29</v>
      </c>
      <c r="C404" s="179">
        <f aca="true" t="shared" si="16" ref="C404:E405">C394</f>
        <v>0</v>
      </c>
      <c r="D404" s="179">
        <f t="shared" si="16"/>
        <v>0</v>
      </c>
      <c r="E404" s="179">
        <f t="shared" si="16"/>
        <v>0</v>
      </c>
      <c r="F404" s="180"/>
    </row>
    <row r="405" spans="1:6" s="37" customFormat="1" ht="20.25" customHeight="1">
      <c r="A405" s="129"/>
      <c r="B405" s="104" t="s">
        <v>110</v>
      </c>
      <c r="C405" s="179">
        <f t="shared" si="16"/>
        <v>0</v>
      </c>
      <c r="D405" s="179">
        <f t="shared" si="16"/>
        <v>0</v>
      </c>
      <c r="E405" s="179">
        <f>E395</f>
        <v>0</v>
      </c>
      <c r="F405" s="180"/>
    </row>
    <row r="406" spans="1:6" s="37" customFormat="1" ht="21" customHeight="1" thickBot="1">
      <c r="A406" s="129"/>
      <c r="B406" s="107" t="s">
        <v>30</v>
      </c>
      <c r="C406" s="108">
        <f>C396+C401</f>
        <v>2955.3</v>
      </c>
      <c r="D406" s="108">
        <f>D396+D401</f>
        <v>574.5</v>
      </c>
      <c r="E406" s="108">
        <f>E396+E401</f>
        <v>574.5</v>
      </c>
      <c r="F406" s="202">
        <f>E406/C406*100</f>
        <v>19.439650796873412</v>
      </c>
    </row>
    <row r="407" spans="1:6" s="37" customFormat="1" ht="41.25" customHeight="1" thickTop="1">
      <c r="A407" s="181" t="s">
        <v>190</v>
      </c>
      <c r="B407" s="182"/>
      <c r="C407" s="182"/>
      <c r="D407" s="182"/>
      <c r="E407" s="182"/>
      <c r="F407" s="183"/>
    </row>
    <row r="408" spans="1:6" s="37" customFormat="1" ht="16.5" customHeight="1">
      <c r="A408" s="13" t="s">
        <v>22</v>
      </c>
      <c r="B408" s="14" t="s">
        <v>23</v>
      </c>
      <c r="C408" s="14"/>
      <c r="D408" s="14"/>
      <c r="E408" s="15"/>
      <c r="F408" s="16"/>
    </row>
    <row r="409" spans="1:6" s="37" customFormat="1" ht="16.5" customHeight="1" thickBot="1">
      <c r="A409" s="184" t="s">
        <v>24</v>
      </c>
      <c r="B409" s="17" t="s">
        <v>173</v>
      </c>
      <c r="C409" s="17"/>
      <c r="D409" s="17"/>
      <c r="E409" s="17"/>
      <c r="F409" s="18"/>
    </row>
    <row r="410" spans="1:6" s="37" customFormat="1" ht="21.75" customHeight="1">
      <c r="A410" s="203" t="s">
        <v>191</v>
      </c>
      <c r="B410" s="204" t="s">
        <v>27</v>
      </c>
      <c r="C410" s="205">
        <f>SUM(C411:C414)</f>
        <v>117846</v>
      </c>
      <c r="D410" s="205">
        <f>SUM(D411:D414)</f>
        <v>52703.4</v>
      </c>
      <c r="E410" s="205">
        <f>SUM(E411:E414)</f>
        <v>52703.4</v>
      </c>
      <c r="F410" s="198">
        <f>E410/C410*100</f>
        <v>44.72226465047605</v>
      </c>
    </row>
    <row r="411" spans="1:6" s="37" customFormat="1" ht="15" customHeight="1">
      <c r="A411" s="24"/>
      <c r="B411" s="25" t="s">
        <v>28</v>
      </c>
      <c r="C411" s="206">
        <v>90080</v>
      </c>
      <c r="D411" s="206">
        <v>15845.6</v>
      </c>
      <c r="E411" s="206">
        <v>15845.6</v>
      </c>
      <c r="F411" s="27">
        <f>E411/C411*100</f>
        <v>17.590586145648313</v>
      </c>
    </row>
    <row r="412" spans="1:6" s="37" customFormat="1" ht="15" customHeight="1">
      <c r="A412" s="24"/>
      <c r="B412" s="25" t="s">
        <v>29</v>
      </c>
      <c r="C412" s="206">
        <v>26966</v>
      </c>
      <c r="D412" s="206">
        <v>36857.8</v>
      </c>
      <c r="E412" s="206">
        <v>36857.8</v>
      </c>
      <c r="F412" s="27">
        <f>E412/C412*100</f>
        <v>136.68248906029817</v>
      </c>
    </row>
    <row r="413" spans="1:6" s="37" customFormat="1" ht="15" customHeight="1">
      <c r="A413" s="24"/>
      <c r="B413" s="25" t="s">
        <v>110</v>
      </c>
      <c r="C413" s="206">
        <v>800</v>
      </c>
      <c r="D413" s="206"/>
      <c r="E413" s="206"/>
      <c r="F413" s="27">
        <f>E413/C413*100</f>
        <v>0</v>
      </c>
    </row>
    <row r="414" spans="1:6" s="37" customFormat="1" ht="18" customHeight="1" thickBot="1">
      <c r="A414" s="24"/>
      <c r="B414" s="207" t="s">
        <v>30</v>
      </c>
      <c r="C414" s="208"/>
      <c r="D414" s="208"/>
      <c r="E414" s="208"/>
      <c r="F414" s="209"/>
    </row>
    <row r="415" spans="1:6" s="37" customFormat="1" ht="21.75" customHeight="1">
      <c r="A415" s="19" t="s">
        <v>192</v>
      </c>
      <c r="B415" s="210" t="s">
        <v>27</v>
      </c>
      <c r="C415" s="211">
        <f>SUM(C416:C419)</f>
        <v>665</v>
      </c>
      <c r="D415" s="211">
        <f>SUM(D416:D419)</f>
        <v>986.5</v>
      </c>
      <c r="E415" s="211">
        <f>SUM(E416:E419)</f>
        <v>986.5</v>
      </c>
      <c r="F415" s="198">
        <f>E415/C415*100</f>
        <v>148.34586466165413</v>
      </c>
    </row>
    <row r="416" spans="1:6" s="37" customFormat="1" ht="15" customHeight="1">
      <c r="A416" s="24"/>
      <c r="B416" s="25" t="s">
        <v>28</v>
      </c>
      <c r="C416" s="206">
        <v>0</v>
      </c>
      <c r="D416" s="206">
        <v>35.7</v>
      </c>
      <c r="E416" s="206">
        <v>35.7</v>
      </c>
      <c r="F416" s="27"/>
    </row>
    <row r="417" spans="1:6" s="37" customFormat="1" ht="15" customHeight="1">
      <c r="A417" s="24"/>
      <c r="B417" s="25" t="s">
        <v>29</v>
      </c>
      <c r="C417" s="206">
        <v>600</v>
      </c>
      <c r="D417" s="206">
        <v>950.8</v>
      </c>
      <c r="E417" s="206">
        <v>950.8</v>
      </c>
      <c r="F417" s="27">
        <f>E417/C417*100</f>
        <v>158.46666666666667</v>
      </c>
    </row>
    <row r="418" spans="1:6" s="37" customFormat="1" ht="15" customHeight="1">
      <c r="A418" s="24"/>
      <c r="B418" s="25" t="s">
        <v>110</v>
      </c>
      <c r="C418" s="206">
        <v>0</v>
      </c>
      <c r="D418" s="206">
        <v>0</v>
      </c>
      <c r="E418" s="206">
        <v>0</v>
      </c>
      <c r="F418" s="27"/>
    </row>
    <row r="419" spans="1:6" s="37" customFormat="1" ht="18.75" customHeight="1" thickBot="1">
      <c r="A419" s="29"/>
      <c r="B419" s="30" t="s">
        <v>30</v>
      </c>
      <c r="C419" s="31">
        <v>65</v>
      </c>
      <c r="D419" s="31">
        <v>0</v>
      </c>
      <c r="E419" s="31">
        <v>0</v>
      </c>
      <c r="F419" s="67"/>
    </row>
    <row r="420" spans="1:6" s="37" customFormat="1" ht="21.75" customHeight="1">
      <c r="A420" s="24" t="s">
        <v>193</v>
      </c>
      <c r="B420" s="196" t="s">
        <v>27</v>
      </c>
      <c r="C420" s="197">
        <f>SUM(C421:C424)</f>
        <v>210</v>
      </c>
      <c r="D420" s="197">
        <f>SUM(D421:D424)</f>
        <v>13.2</v>
      </c>
      <c r="E420" s="197">
        <f>SUM(E421:E424)</f>
        <v>13.2</v>
      </c>
      <c r="F420" s="198">
        <f>E420/C420*100</f>
        <v>6.285714285714285</v>
      </c>
    </row>
    <row r="421" spans="1:6" s="37" customFormat="1" ht="15" customHeight="1">
      <c r="A421" s="24"/>
      <c r="B421" s="25" t="s">
        <v>28</v>
      </c>
      <c r="C421" s="206">
        <v>0</v>
      </c>
      <c r="D421" s="206">
        <v>0</v>
      </c>
      <c r="E421" s="206">
        <v>0</v>
      </c>
      <c r="F421" s="27"/>
    </row>
    <row r="422" spans="1:6" s="37" customFormat="1" ht="15" customHeight="1">
      <c r="A422" s="24"/>
      <c r="B422" s="25" t="s">
        <v>29</v>
      </c>
      <c r="C422" s="206">
        <v>0</v>
      </c>
      <c r="D422" s="206">
        <v>0</v>
      </c>
      <c r="E422" s="206">
        <v>0</v>
      </c>
      <c r="F422" s="27"/>
    </row>
    <row r="423" spans="1:6" s="37" customFormat="1" ht="15" customHeight="1">
      <c r="A423" s="24"/>
      <c r="B423" s="25" t="s">
        <v>110</v>
      </c>
      <c r="C423" s="206">
        <v>0</v>
      </c>
      <c r="D423" s="206">
        <v>0</v>
      </c>
      <c r="E423" s="206">
        <v>0</v>
      </c>
      <c r="F423" s="27"/>
    </row>
    <row r="424" spans="1:6" s="37" customFormat="1" ht="18" customHeight="1" thickBot="1">
      <c r="A424" s="24"/>
      <c r="B424" s="207" t="s">
        <v>30</v>
      </c>
      <c r="C424" s="212">
        <v>210</v>
      </c>
      <c r="D424" s="212">
        <v>13.2</v>
      </c>
      <c r="E424" s="212">
        <v>13.2</v>
      </c>
      <c r="F424" s="32">
        <f>E424/C424*100</f>
        <v>6.285714285714285</v>
      </c>
    </row>
    <row r="425" spans="1:6" s="37" customFormat="1" ht="21.75" customHeight="1">
      <c r="A425" s="19" t="s">
        <v>194</v>
      </c>
      <c r="B425" s="210" t="s">
        <v>27</v>
      </c>
      <c r="C425" s="211">
        <f>SUM(C426:C429)</f>
        <v>6</v>
      </c>
      <c r="D425" s="211">
        <v>0</v>
      </c>
      <c r="E425" s="211">
        <v>0</v>
      </c>
      <c r="F425" s="198">
        <f>E425/C425*100</f>
        <v>0</v>
      </c>
    </row>
    <row r="426" spans="1:6" s="37" customFormat="1" ht="15" customHeight="1">
      <c r="A426" s="24"/>
      <c r="B426" s="25" t="s">
        <v>28</v>
      </c>
      <c r="C426" s="206">
        <v>0</v>
      </c>
      <c r="D426" s="206">
        <v>0</v>
      </c>
      <c r="E426" s="206">
        <v>0</v>
      </c>
      <c r="F426" s="27"/>
    </row>
    <row r="427" spans="1:6" s="37" customFormat="1" ht="15" customHeight="1">
      <c r="A427" s="24"/>
      <c r="B427" s="25" t="s">
        <v>29</v>
      </c>
      <c r="C427" s="206">
        <v>0</v>
      </c>
      <c r="D427" s="206">
        <v>0</v>
      </c>
      <c r="E427" s="206">
        <v>0</v>
      </c>
      <c r="F427" s="27"/>
    </row>
    <row r="428" spans="1:6" s="37" customFormat="1" ht="15" customHeight="1">
      <c r="A428" s="24"/>
      <c r="B428" s="25" t="s">
        <v>110</v>
      </c>
      <c r="C428" s="206">
        <v>0</v>
      </c>
      <c r="D428" s="206">
        <v>0</v>
      </c>
      <c r="E428" s="206">
        <v>0</v>
      </c>
      <c r="F428" s="27"/>
    </row>
    <row r="429" spans="1:6" s="37" customFormat="1" ht="16.5" customHeight="1" thickBot="1">
      <c r="A429" s="29"/>
      <c r="B429" s="30" t="s">
        <v>30</v>
      </c>
      <c r="C429" s="213">
        <v>6</v>
      </c>
      <c r="D429" s="213">
        <v>0</v>
      </c>
      <c r="E429" s="213">
        <v>0</v>
      </c>
      <c r="F429" s="214"/>
    </row>
    <row r="430" spans="1:6" s="37" customFormat="1" ht="21.75" customHeight="1">
      <c r="A430" s="24" t="s">
        <v>195</v>
      </c>
      <c r="B430" s="196" t="s">
        <v>27</v>
      </c>
      <c r="C430" s="197">
        <f>SUM(C431:C434)</f>
        <v>0</v>
      </c>
      <c r="D430" s="197">
        <f>SUM(D431:D434)</f>
        <v>3450</v>
      </c>
      <c r="E430" s="197">
        <f>SUM(E431:E434)</f>
        <v>3450</v>
      </c>
      <c r="F430" s="198" t="e">
        <f>E430/C430*100</f>
        <v>#DIV/0!</v>
      </c>
    </row>
    <row r="431" spans="1:6" s="37" customFormat="1" ht="15" customHeight="1">
      <c r="A431" s="24"/>
      <c r="B431" s="25" t="s">
        <v>28</v>
      </c>
      <c r="C431" s="206"/>
      <c r="D431" s="206">
        <v>2100</v>
      </c>
      <c r="E431" s="206">
        <v>2100</v>
      </c>
      <c r="F431" s="27"/>
    </row>
    <row r="432" spans="1:6" s="37" customFormat="1" ht="15" customHeight="1">
      <c r="A432" s="24"/>
      <c r="B432" s="25" t="s">
        <v>29</v>
      </c>
      <c r="C432" s="206"/>
      <c r="D432" s="206">
        <v>1350</v>
      </c>
      <c r="E432" s="206">
        <v>1350</v>
      </c>
      <c r="F432" s="27"/>
    </row>
    <row r="433" spans="1:6" s="37" customFormat="1" ht="15" customHeight="1">
      <c r="A433" s="24"/>
      <c r="B433" s="25" t="s">
        <v>110</v>
      </c>
      <c r="C433" s="206"/>
      <c r="D433" s="206"/>
      <c r="E433" s="206"/>
      <c r="F433" s="27"/>
    </row>
    <row r="434" spans="1:6" s="37" customFormat="1" ht="17.25" customHeight="1" thickBot="1">
      <c r="A434" s="24"/>
      <c r="B434" s="25" t="s">
        <v>30</v>
      </c>
      <c r="C434" s="206"/>
      <c r="D434" s="206"/>
      <c r="E434" s="206"/>
      <c r="F434" s="215"/>
    </row>
    <row r="435" spans="1:6" s="185" customFormat="1" ht="21" customHeight="1">
      <c r="A435" s="19" t="s">
        <v>196</v>
      </c>
      <c r="B435" s="216" t="s">
        <v>27</v>
      </c>
      <c r="C435" s="211">
        <f>SUM(C436:C439)</f>
        <v>129397.3</v>
      </c>
      <c r="D435" s="211">
        <f>SUM(D436:D439)</f>
        <v>0</v>
      </c>
      <c r="E435" s="211">
        <f>SUM(E436:E439)</f>
        <v>0</v>
      </c>
      <c r="F435" s="217">
        <f>E435/C435*100</f>
        <v>0</v>
      </c>
    </row>
    <row r="436" spans="1:6" s="185" customFormat="1" ht="19.5" customHeight="1">
      <c r="A436" s="24"/>
      <c r="B436" s="25" t="s">
        <v>28</v>
      </c>
      <c r="C436" s="26">
        <v>0</v>
      </c>
      <c r="D436" s="26">
        <v>0</v>
      </c>
      <c r="E436" s="26">
        <v>0</v>
      </c>
      <c r="F436" s="81"/>
    </row>
    <row r="437" spans="1:6" s="185" customFormat="1" ht="19.5" customHeight="1">
      <c r="A437" s="24"/>
      <c r="B437" s="25" t="s">
        <v>29</v>
      </c>
      <c r="C437" s="26">
        <f>C441+C444</f>
        <v>122219.8</v>
      </c>
      <c r="D437" s="26">
        <f>D441+D444</f>
        <v>0</v>
      </c>
      <c r="E437" s="26">
        <f>E441+E444</f>
        <v>0</v>
      </c>
      <c r="F437" s="27">
        <f>E437/C437*100</f>
        <v>0</v>
      </c>
    </row>
    <row r="438" spans="1:6" s="185" customFormat="1" ht="19.5" customHeight="1">
      <c r="A438" s="24"/>
      <c r="B438" s="25" t="s">
        <v>110</v>
      </c>
      <c r="C438" s="26">
        <v>0</v>
      </c>
      <c r="D438" s="26">
        <v>0</v>
      </c>
      <c r="E438" s="26">
        <v>0</v>
      </c>
      <c r="F438" s="27"/>
    </row>
    <row r="439" spans="1:6" s="185" customFormat="1" ht="15.75" customHeight="1" thickBot="1">
      <c r="A439" s="24"/>
      <c r="B439" s="30" t="s">
        <v>30</v>
      </c>
      <c r="C439" s="26">
        <f>C442+C445</f>
        <v>7177.5</v>
      </c>
      <c r="D439" s="212">
        <f>D442+D445</f>
        <v>0</v>
      </c>
      <c r="E439" s="212">
        <f>E442+E445</f>
        <v>0</v>
      </c>
      <c r="F439" s="32">
        <f aca="true" t="shared" si="17" ref="F439:F450">E439/C439*100</f>
        <v>0</v>
      </c>
    </row>
    <row r="440" spans="1:6" s="37" customFormat="1" ht="15.75" customHeight="1">
      <c r="A440" s="175" t="s">
        <v>197</v>
      </c>
      <c r="B440" s="46" t="s">
        <v>27</v>
      </c>
      <c r="C440" s="141">
        <f>SUM(C441:C442)</f>
        <v>121608.3</v>
      </c>
      <c r="D440" s="141">
        <f>SUM(D441:D442)</f>
        <v>0</v>
      </c>
      <c r="E440" s="141">
        <f>SUM(E441:E442)</f>
        <v>0</v>
      </c>
      <c r="F440" s="45">
        <f t="shared" si="17"/>
        <v>0</v>
      </c>
    </row>
    <row r="441" spans="1:6" s="37" customFormat="1" ht="15" customHeight="1">
      <c r="A441" s="38"/>
      <c r="B441" s="39" t="s">
        <v>29</v>
      </c>
      <c r="C441" s="75">
        <v>114870.8</v>
      </c>
      <c r="D441" s="75"/>
      <c r="E441" s="75"/>
      <c r="F441" s="41">
        <f t="shared" si="17"/>
        <v>0</v>
      </c>
    </row>
    <row r="442" spans="1:6" s="37" customFormat="1" ht="39.75" customHeight="1">
      <c r="A442" s="47"/>
      <c r="B442" s="39" t="s">
        <v>198</v>
      </c>
      <c r="C442" s="51">
        <v>6737.5</v>
      </c>
      <c r="D442" s="40"/>
      <c r="E442" s="40"/>
      <c r="F442" s="41">
        <f t="shared" si="17"/>
        <v>0</v>
      </c>
    </row>
    <row r="443" spans="1:6" s="37" customFormat="1" ht="21.75" customHeight="1">
      <c r="A443" s="42" t="s">
        <v>199</v>
      </c>
      <c r="B443" s="46" t="s">
        <v>27</v>
      </c>
      <c r="C443" s="44">
        <f>SUM(C444:C445)</f>
        <v>7789</v>
      </c>
      <c r="D443" s="44">
        <f>SUM(D444:D445)</f>
        <v>0</v>
      </c>
      <c r="E443" s="44">
        <f>SUM(E444:E445)</f>
        <v>0</v>
      </c>
      <c r="F443" s="59">
        <f t="shared" si="17"/>
        <v>0</v>
      </c>
    </row>
    <row r="444" spans="1:6" s="37" customFormat="1" ht="15" customHeight="1">
      <c r="A444" s="38"/>
      <c r="B444" s="39" t="s">
        <v>29</v>
      </c>
      <c r="C444" s="75">
        <v>7349</v>
      </c>
      <c r="D444" s="75">
        <v>0</v>
      </c>
      <c r="E444" s="75">
        <v>0</v>
      </c>
      <c r="F444" s="41">
        <f t="shared" si="17"/>
        <v>0</v>
      </c>
    </row>
    <row r="445" spans="1:6" s="37" customFormat="1" ht="39.75" customHeight="1" thickBot="1">
      <c r="A445" s="47"/>
      <c r="B445" s="39" t="s">
        <v>198</v>
      </c>
      <c r="C445" s="40">
        <v>440</v>
      </c>
      <c r="D445" s="40">
        <v>0</v>
      </c>
      <c r="E445" s="40">
        <v>0</v>
      </c>
      <c r="F445" s="41">
        <f t="shared" si="17"/>
        <v>0</v>
      </c>
    </row>
    <row r="446" spans="1:6" s="37" customFormat="1" ht="21" customHeight="1">
      <c r="A446" s="125" t="s">
        <v>109</v>
      </c>
      <c r="B446" s="126" t="s">
        <v>27</v>
      </c>
      <c r="C446" s="127">
        <f>C447+C448+C449+C450</f>
        <v>248124.3</v>
      </c>
      <c r="D446" s="127">
        <f>D447+D448+D449+D450</f>
        <v>57153.100000000006</v>
      </c>
      <c r="E446" s="127">
        <f>E447+E448+E449+E450</f>
        <v>57153.100000000006</v>
      </c>
      <c r="F446" s="218">
        <f t="shared" si="17"/>
        <v>23.03405994495501</v>
      </c>
    </row>
    <row r="447" spans="1:6" s="37" customFormat="1" ht="20.25" customHeight="1">
      <c r="A447" s="129"/>
      <c r="B447" s="104" t="s">
        <v>28</v>
      </c>
      <c r="C447" s="105">
        <f aca="true" t="shared" si="18" ref="C447:E450">C411+C416+C421+C426+C431+C436</f>
        <v>90080</v>
      </c>
      <c r="D447" s="105">
        <f t="shared" si="18"/>
        <v>17981.300000000003</v>
      </c>
      <c r="E447" s="105">
        <f t="shared" si="18"/>
        <v>17981.300000000003</v>
      </c>
      <c r="F447" s="180">
        <f t="shared" si="17"/>
        <v>19.96147868561279</v>
      </c>
    </row>
    <row r="448" spans="1:6" s="37" customFormat="1" ht="31.5" customHeight="1">
      <c r="A448" s="129"/>
      <c r="B448" s="104" t="s">
        <v>29</v>
      </c>
      <c r="C448" s="105">
        <f t="shared" si="18"/>
        <v>149785.8</v>
      </c>
      <c r="D448" s="105">
        <f t="shared" si="18"/>
        <v>39158.600000000006</v>
      </c>
      <c r="E448" s="105">
        <f t="shared" si="18"/>
        <v>39158.600000000006</v>
      </c>
      <c r="F448" s="180">
        <f t="shared" si="17"/>
        <v>26.143065631054483</v>
      </c>
    </row>
    <row r="449" spans="1:6" s="37" customFormat="1" ht="20.25" customHeight="1">
      <c r="A449" s="129"/>
      <c r="B449" s="104" t="s">
        <v>110</v>
      </c>
      <c r="C449" s="105">
        <f t="shared" si="18"/>
        <v>800</v>
      </c>
      <c r="D449" s="105">
        <f t="shared" si="18"/>
        <v>0</v>
      </c>
      <c r="E449" s="105">
        <f t="shared" si="18"/>
        <v>0</v>
      </c>
      <c r="F449" s="219">
        <f t="shared" si="17"/>
        <v>0</v>
      </c>
    </row>
    <row r="450" spans="1:6" s="37" customFormat="1" ht="21" customHeight="1" thickBot="1">
      <c r="A450" s="129"/>
      <c r="B450" s="107" t="s">
        <v>200</v>
      </c>
      <c r="C450" s="105">
        <f t="shared" si="18"/>
        <v>7458.5</v>
      </c>
      <c r="D450" s="105">
        <f t="shared" si="18"/>
        <v>13.2</v>
      </c>
      <c r="E450" s="105">
        <f t="shared" si="18"/>
        <v>13.2</v>
      </c>
      <c r="F450" s="202">
        <f t="shared" si="17"/>
        <v>0.17697928537909766</v>
      </c>
    </row>
    <row r="451" spans="1:6" s="37" customFormat="1" ht="32.25" customHeight="1" thickTop="1">
      <c r="A451" s="181" t="s">
        <v>201</v>
      </c>
      <c r="B451" s="182"/>
      <c r="C451" s="182"/>
      <c r="D451" s="182"/>
      <c r="E451" s="182"/>
      <c r="F451" s="183"/>
    </row>
    <row r="452" spans="1:6" s="37" customFormat="1" ht="16.5" customHeight="1">
      <c r="A452" s="13" t="s">
        <v>22</v>
      </c>
      <c r="B452" s="14" t="s">
        <v>202</v>
      </c>
      <c r="C452" s="14"/>
      <c r="D452" s="14"/>
      <c r="E452" s="15"/>
      <c r="F452" s="16"/>
    </row>
    <row r="453" spans="1:6" s="37" customFormat="1" ht="16.5" customHeight="1" thickBot="1">
      <c r="A453" s="184" t="s">
        <v>24</v>
      </c>
      <c r="B453" s="17" t="s">
        <v>202</v>
      </c>
      <c r="C453" s="17"/>
      <c r="D453" s="17"/>
      <c r="E453" s="17"/>
      <c r="F453" s="18"/>
    </row>
    <row r="454" spans="1:6" s="185" customFormat="1" ht="21" customHeight="1">
      <c r="A454" s="19" t="s">
        <v>203</v>
      </c>
      <c r="B454" s="20" t="s">
        <v>27</v>
      </c>
      <c r="C454" s="21">
        <f>SUM(C455:C458)</f>
        <v>116601</v>
      </c>
      <c r="D454" s="21">
        <f>SUM(D455:D458)</f>
        <v>58807.2</v>
      </c>
      <c r="E454" s="21">
        <f>SUM(E455:E458)</f>
        <v>58807.2</v>
      </c>
      <c r="F454" s="220" t="s">
        <v>204</v>
      </c>
    </row>
    <row r="455" spans="1:6" s="185" customFormat="1" ht="19.5" customHeight="1">
      <c r="A455" s="24"/>
      <c r="B455" s="25" t="s">
        <v>28</v>
      </c>
      <c r="C455" s="115">
        <v>0</v>
      </c>
      <c r="D455" s="115">
        <v>0</v>
      </c>
      <c r="E455" s="115">
        <v>0</v>
      </c>
      <c r="F455" s="221"/>
    </row>
    <row r="456" spans="1:6" s="185" customFormat="1" ht="19.5" customHeight="1">
      <c r="A456" s="24"/>
      <c r="B456" s="25" t="s">
        <v>29</v>
      </c>
      <c r="C456" s="115">
        <f>C460</f>
        <v>52921.1</v>
      </c>
      <c r="D456" s="115">
        <f>D460</f>
        <v>29104.5</v>
      </c>
      <c r="E456" s="115">
        <f>E460</f>
        <v>29104.5</v>
      </c>
      <c r="F456" s="221"/>
    </row>
    <row r="457" spans="1:6" s="185" customFormat="1" ht="19.5" customHeight="1">
      <c r="A457" s="24"/>
      <c r="B457" s="25" t="s">
        <v>110</v>
      </c>
      <c r="C457" s="115">
        <v>0</v>
      </c>
      <c r="D457" s="115">
        <v>0</v>
      </c>
      <c r="E457" s="115">
        <v>0</v>
      </c>
      <c r="F457" s="221"/>
    </row>
    <row r="458" spans="1:6" s="185" customFormat="1" ht="18" customHeight="1" thickBot="1">
      <c r="A458" s="24"/>
      <c r="B458" s="30" t="s">
        <v>90</v>
      </c>
      <c r="C458" s="115">
        <f>C461+C463</f>
        <v>63679.9</v>
      </c>
      <c r="D458" s="222">
        <f>D461+D463</f>
        <v>29702.7</v>
      </c>
      <c r="E458" s="222">
        <f>E461+E463</f>
        <v>29702.7</v>
      </c>
      <c r="F458" s="223"/>
    </row>
    <row r="459" spans="1:6" s="37" customFormat="1" ht="21.75" customHeight="1">
      <c r="A459" s="175" t="s">
        <v>205</v>
      </c>
      <c r="B459" s="46" t="s">
        <v>27</v>
      </c>
      <c r="C459" s="141">
        <f>SUM(C460:C461)</f>
        <v>70521.1</v>
      </c>
      <c r="D459" s="141">
        <f>SUM(D460:D461)</f>
        <v>38964.7</v>
      </c>
      <c r="E459" s="141">
        <f>SUM(E460:E461)</f>
        <v>38964.7</v>
      </c>
      <c r="F459" s="45">
        <f aca="true" t="shared" si="19" ref="F459:F464">E459/C459*100</f>
        <v>55.25254143795261</v>
      </c>
    </row>
    <row r="460" spans="1:6" s="37" customFormat="1" ht="15" customHeight="1">
      <c r="A460" s="38"/>
      <c r="B460" s="39" t="s">
        <v>29</v>
      </c>
      <c r="C460" s="75">
        <v>52921.1</v>
      </c>
      <c r="D460" s="75">
        <v>29104.5</v>
      </c>
      <c r="E460" s="75">
        <v>29104.5</v>
      </c>
      <c r="F460" s="41">
        <f t="shared" si="19"/>
        <v>54.996022380487176</v>
      </c>
    </row>
    <row r="461" spans="1:6" s="37" customFormat="1" ht="25.5" customHeight="1">
      <c r="A461" s="38"/>
      <c r="B461" s="39" t="s">
        <v>48</v>
      </c>
      <c r="C461" s="51">
        <v>17600</v>
      </c>
      <c r="D461" s="40">
        <v>9860.2</v>
      </c>
      <c r="E461" s="40">
        <v>9860.2</v>
      </c>
      <c r="F461" s="41">
        <f t="shared" si="19"/>
        <v>56.023863636363636</v>
      </c>
    </row>
    <row r="462" spans="1:6" s="37" customFormat="1" ht="16.5" customHeight="1">
      <c r="A462" s="42" t="s">
        <v>206</v>
      </c>
      <c r="B462" s="46" t="s">
        <v>27</v>
      </c>
      <c r="C462" s="44">
        <f>SUM(C463:C463)</f>
        <v>46079.9</v>
      </c>
      <c r="D462" s="44">
        <f>SUM(D463:D463)</f>
        <v>19842.5</v>
      </c>
      <c r="E462" s="44">
        <f>SUM(E463:E463)</f>
        <v>19842.5</v>
      </c>
      <c r="F462" s="45">
        <f t="shared" si="19"/>
        <v>43.061074351289825</v>
      </c>
    </row>
    <row r="463" spans="1:6" s="37" customFormat="1" ht="26.25" customHeight="1" thickBot="1">
      <c r="A463" s="192"/>
      <c r="B463" s="39" t="s">
        <v>48</v>
      </c>
      <c r="C463" s="40">
        <v>46079.9</v>
      </c>
      <c r="D463" s="40">
        <v>19842.5</v>
      </c>
      <c r="E463" s="40">
        <v>19842.5</v>
      </c>
      <c r="F463" s="41">
        <f t="shared" si="19"/>
        <v>43.061074351289825</v>
      </c>
    </row>
    <row r="464" spans="1:6" s="185" customFormat="1" ht="21" customHeight="1">
      <c r="A464" s="19" t="s">
        <v>207</v>
      </c>
      <c r="B464" s="20" t="s">
        <v>27</v>
      </c>
      <c r="C464" s="21">
        <f>SUM(C465:C468)</f>
        <v>37675</v>
      </c>
      <c r="D464" s="21">
        <f>SUM(D465:D468)</f>
        <v>0</v>
      </c>
      <c r="E464" s="21">
        <f>SUM(E465:E468)</f>
        <v>0</v>
      </c>
      <c r="F464" s="22">
        <f t="shared" si="19"/>
        <v>0</v>
      </c>
    </row>
    <row r="465" spans="1:6" s="185" customFormat="1" ht="19.5" customHeight="1">
      <c r="A465" s="24"/>
      <c r="B465" s="25" t="s">
        <v>28</v>
      </c>
      <c r="C465" s="26">
        <v>0</v>
      </c>
      <c r="D465" s="26">
        <v>0</v>
      </c>
      <c r="E465" s="26">
        <v>0</v>
      </c>
      <c r="F465" s="81"/>
    </row>
    <row r="466" spans="1:6" s="185" customFormat="1" ht="19.5" customHeight="1">
      <c r="A466" s="24"/>
      <c r="B466" s="25" t="s">
        <v>29</v>
      </c>
      <c r="C466" s="26">
        <v>0</v>
      </c>
      <c r="D466" s="26">
        <v>0</v>
      </c>
      <c r="E466" s="26">
        <v>0</v>
      </c>
      <c r="F466" s="81"/>
    </row>
    <row r="467" spans="1:6" s="185" customFormat="1" ht="19.5" customHeight="1">
      <c r="A467" s="24"/>
      <c r="B467" s="25" t="s">
        <v>110</v>
      </c>
      <c r="C467" s="26">
        <v>0</v>
      </c>
      <c r="D467" s="26">
        <v>0</v>
      </c>
      <c r="E467" s="26">
        <v>0</v>
      </c>
      <c r="F467" s="27"/>
    </row>
    <row r="468" spans="1:6" s="185" customFormat="1" ht="25.5" customHeight="1" thickBot="1">
      <c r="A468" s="24"/>
      <c r="B468" s="30" t="s">
        <v>208</v>
      </c>
      <c r="C468" s="26">
        <f>C470</f>
        <v>37675</v>
      </c>
      <c r="D468" s="26">
        <f>D470</f>
        <v>0</v>
      </c>
      <c r="E468" s="26">
        <f>E470</f>
        <v>0</v>
      </c>
      <c r="F468" s="32">
        <f>E468/C468*100</f>
        <v>0</v>
      </c>
    </row>
    <row r="469" spans="1:6" s="37" customFormat="1" ht="16.5" customHeight="1">
      <c r="A469" s="175" t="s">
        <v>209</v>
      </c>
      <c r="B469" s="46" t="s">
        <v>27</v>
      </c>
      <c r="C469" s="141">
        <f>SUM(C470:C470)</f>
        <v>37675</v>
      </c>
      <c r="D469" s="141">
        <f>SUM(D470:D470)</f>
        <v>0</v>
      </c>
      <c r="E469" s="141">
        <f>SUM(E470:E470)</f>
        <v>0</v>
      </c>
      <c r="F469" s="59"/>
    </row>
    <row r="470" spans="1:6" s="37" customFormat="1" ht="27.75" customHeight="1" thickBot="1">
      <c r="A470" s="47"/>
      <c r="B470" s="39" t="s">
        <v>48</v>
      </c>
      <c r="C470" s="51">
        <v>37675</v>
      </c>
      <c r="D470" s="40">
        <v>0</v>
      </c>
      <c r="E470" s="40">
        <v>0</v>
      </c>
      <c r="F470" s="41">
        <f>E470/C470*100</f>
        <v>0</v>
      </c>
    </row>
    <row r="471" spans="1:6" s="185" customFormat="1" ht="21" customHeight="1">
      <c r="A471" s="19" t="s">
        <v>210</v>
      </c>
      <c r="B471" s="20" t="s">
        <v>27</v>
      </c>
      <c r="C471" s="21">
        <f>SUM(C472:C475)</f>
        <v>2092.2</v>
      </c>
      <c r="D471" s="21">
        <f>SUM(D472:D475)</f>
        <v>418.2</v>
      </c>
      <c r="E471" s="21">
        <f>SUM(E472:E475)</f>
        <v>418.2</v>
      </c>
      <c r="F471" s="22">
        <f>E471/C471*100</f>
        <v>19.988528821336395</v>
      </c>
    </row>
    <row r="472" spans="1:6" s="185" customFormat="1" ht="19.5" customHeight="1">
      <c r="A472" s="24"/>
      <c r="B472" s="25" t="s">
        <v>28</v>
      </c>
      <c r="C472" s="26">
        <v>0</v>
      </c>
      <c r="D472" s="26">
        <v>0</v>
      </c>
      <c r="E472" s="26">
        <v>0</v>
      </c>
      <c r="F472" s="81"/>
    </row>
    <row r="473" spans="1:6" s="185" customFormat="1" ht="21" customHeight="1">
      <c r="A473" s="24"/>
      <c r="B473" s="25" t="s">
        <v>29</v>
      </c>
      <c r="C473" s="26">
        <f>C477</f>
        <v>1475.2</v>
      </c>
      <c r="D473" s="26">
        <f>D477</f>
        <v>418.2</v>
      </c>
      <c r="E473" s="26">
        <f>E477</f>
        <v>418.2</v>
      </c>
      <c r="F473" s="81"/>
    </row>
    <row r="474" spans="1:6" s="185" customFormat="1" ht="19.5" customHeight="1">
      <c r="A474" s="24"/>
      <c r="B474" s="25" t="s">
        <v>110</v>
      </c>
      <c r="C474" s="26">
        <v>0</v>
      </c>
      <c r="D474" s="26">
        <v>0</v>
      </c>
      <c r="E474" s="26">
        <v>0</v>
      </c>
      <c r="F474" s="27"/>
    </row>
    <row r="475" spans="1:6" s="185" customFormat="1" ht="21" customHeight="1" thickBot="1">
      <c r="A475" s="24"/>
      <c r="B475" s="30" t="s">
        <v>90</v>
      </c>
      <c r="C475" s="26">
        <f>C478</f>
        <v>617</v>
      </c>
      <c r="D475" s="26">
        <f>D478</f>
        <v>0</v>
      </c>
      <c r="E475" s="26">
        <f>E478</f>
        <v>0</v>
      </c>
      <c r="F475" s="32">
        <f>E475/C475*100</f>
        <v>0</v>
      </c>
    </row>
    <row r="476" spans="1:6" s="37" customFormat="1" ht="21.75" customHeight="1">
      <c r="A476" s="175" t="s">
        <v>211</v>
      </c>
      <c r="B476" s="46" t="s">
        <v>27</v>
      </c>
      <c r="C476" s="141">
        <f>SUM(C477:C478)</f>
        <v>2092.2</v>
      </c>
      <c r="D476" s="141">
        <f>SUM(D477:D478)</f>
        <v>418.2</v>
      </c>
      <c r="E476" s="141">
        <f>SUM(E477:E478)</f>
        <v>418.2</v>
      </c>
      <c r="F476" s="224"/>
    </row>
    <row r="477" spans="1:6" s="37" customFormat="1" ht="15" customHeight="1">
      <c r="A477" s="38"/>
      <c r="B477" s="39" t="s">
        <v>29</v>
      </c>
      <c r="C477" s="75">
        <v>1475.2</v>
      </c>
      <c r="D477" s="75">
        <v>418.2</v>
      </c>
      <c r="E477" s="75">
        <v>418.2</v>
      </c>
      <c r="F477" s="225"/>
    </row>
    <row r="478" spans="1:6" s="37" customFormat="1" ht="27" customHeight="1" thickBot="1">
      <c r="A478" s="47"/>
      <c r="B478" s="39" t="s">
        <v>48</v>
      </c>
      <c r="C478" s="51">
        <v>617</v>
      </c>
      <c r="D478" s="40"/>
      <c r="E478" s="40"/>
      <c r="F478" s="225"/>
    </row>
    <row r="479" spans="1:6" s="37" customFormat="1" ht="21" customHeight="1">
      <c r="A479" s="125" t="s">
        <v>109</v>
      </c>
      <c r="B479" s="126" t="s">
        <v>27</v>
      </c>
      <c r="C479" s="178">
        <f>SUM(C480:C483)</f>
        <v>156368.19999999998</v>
      </c>
      <c r="D479" s="127">
        <f>D480+D481+D482+D483</f>
        <v>59225.4</v>
      </c>
      <c r="E479" s="127">
        <f>E480+E481+E482+E483</f>
        <v>59225.4</v>
      </c>
      <c r="F479" s="128">
        <f>E479/C479*100</f>
        <v>37.875603863189575</v>
      </c>
    </row>
    <row r="480" spans="1:6" s="37" customFormat="1" ht="20.25" customHeight="1">
      <c r="A480" s="129"/>
      <c r="B480" s="104" t="s">
        <v>28</v>
      </c>
      <c r="C480" s="105">
        <f aca="true" t="shared" si="20" ref="C480:E483">C455+C465+C472</f>
        <v>0</v>
      </c>
      <c r="D480" s="105">
        <f t="shared" si="20"/>
        <v>0</v>
      </c>
      <c r="E480" s="105">
        <f t="shared" si="20"/>
        <v>0</v>
      </c>
      <c r="F480" s="106"/>
    </row>
    <row r="481" spans="1:6" s="37" customFormat="1" ht="31.5" customHeight="1">
      <c r="A481" s="129"/>
      <c r="B481" s="104" t="s">
        <v>29</v>
      </c>
      <c r="C481" s="105">
        <f t="shared" si="20"/>
        <v>54396.299999999996</v>
      </c>
      <c r="D481" s="105">
        <f t="shared" si="20"/>
        <v>29522.7</v>
      </c>
      <c r="E481" s="105">
        <f t="shared" si="20"/>
        <v>29522.7</v>
      </c>
      <c r="F481" s="180">
        <f>E481/C481*100</f>
        <v>54.273360504299006</v>
      </c>
    </row>
    <row r="482" spans="1:6" s="37" customFormat="1" ht="20.25" customHeight="1">
      <c r="A482" s="129"/>
      <c r="B482" s="104" t="s">
        <v>110</v>
      </c>
      <c r="C482" s="105">
        <f t="shared" si="20"/>
        <v>0</v>
      </c>
      <c r="D482" s="105">
        <f t="shared" si="20"/>
        <v>0</v>
      </c>
      <c r="E482" s="105">
        <f t="shared" si="20"/>
        <v>0</v>
      </c>
      <c r="F482" s="180"/>
    </row>
    <row r="483" spans="1:6" s="37" customFormat="1" ht="21" customHeight="1" thickBot="1">
      <c r="A483" s="129"/>
      <c r="B483" s="107" t="s">
        <v>90</v>
      </c>
      <c r="C483" s="105">
        <f t="shared" si="20"/>
        <v>101971.9</v>
      </c>
      <c r="D483" s="105">
        <f t="shared" si="20"/>
        <v>29702.7</v>
      </c>
      <c r="E483" s="105">
        <f t="shared" si="20"/>
        <v>29702.7</v>
      </c>
      <c r="F483" s="202">
        <f>E483/C483*100</f>
        <v>29.128318683872717</v>
      </c>
    </row>
    <row r="484" spans="1:6" s="37" customFormat="1" ht="26.25" customHeight="1" thickTop="1">
      <c r="A484" s="10" t="s">
        <v>212</v>
      </c>
      <c r="B484" s="11"/>
      <c r="C484" s="11"/>
      <c r="D484" s="11"/>
      <c r="E484" s="11"/>
      <c r="F484" s="12"/>
    </row>
    <row r="485" spans="1:6" s="37" customFormat="1" ht="16.5" customHeight="1">
      <c r="A485" s="13" t="s">
        <v>22</v>
      </c>
      <c r="B485" s="14" t="s">
        <v>23</v>
      </c>
      <c r="C485" s="14"/>
      <c r="D485" s="14"/>
      <c r="E485" s="15"/>
      <c r="F485" s="16"/>
    </row>
    <row r="486" spans="1:6" s="37" customFormat="1" ht="16.5" customHeight="1" thickBot="1">
      <c r="A486" s="184" t="s">
        <v>24</v>
      </c>
      <c r="B486" s="17" t="s">
        <v>213</v>
      </c>
      <c r="C486" s="17"/>
      <c r="D486" s="17"/>
      <c r="E486" s="17"/>
      <c r="F486" s="18"/>
    </row>
    <row r="487" spans="1:6" s="37" customFormat="1" ht="21.75" customHeight="1">
      <c r="A487" s="19" t="s">
        <v>214</v>
      </c>
      <c r="B487" s="20" t="s">
        <v>27</v>
      </c>
      <c r="C487" s="21">
        <f>SUM(C488:C491)</f>
        <v>492.9</v>
      </c>
      <c r="D487" s="21">
        <f>SUM(D488:D491)</f>
        <v>209.89999999999998</v>
      </c>
      <c r="E487" s="21">
        <f>SUM(E488:E491)</f>
        <v>209.89999999999998</v>
      </c>
      <c r="F487" s="22">
        <f>E487/C487*100</f>
        <v>42.58470277946845</v>
      </c>
    </row>
    <row r="488" spans="1:6" s="37" customFormat="1" ht="19.5" customHeight="1">
      <c r="A488" s="24"/>
      <c r="B488" s="25" t="s">
        <v>28</v>
      </c>
      <c r="C488" s="115">
        <v>0</v>
      </c>
      <c r="D488" s="115">
        <v>0</v>
      </c>
      <c r="E488" s="115">
        <v>0</v>
      </c>
      <c r="F488" s="226"/>
    </row>
    <row r="489" spans="1:6" s="37" customFormat="1" ht="19.5" customHeight="1">
      <c r="A489" s="24"/>
      <c r="B489" s="25" t="s">
        <v>29</v>
      </c>
      <c r="C489" s="115">
        <v>0</v>
      </c>
      <c r="D489" s="115">
        <v>0</v>
      </c>
      <c r="E489" s="115">
        <v>0</v>
      </c>
      <c r="F489" s="226"/>
    </row>
    <row r="490" spans="1:6" s="37" customFormat="1" ht="19.5" customHeight="1">
      <c r="A490" s="24"/>
      <c r="B490" s="25" t="s">
        <v>110</v>
      </c>
      <c r="C490" s="115">
        <v>0</v>
      </c>
      <c r="D490" s="115">
        <v>0</v>
      </c>
      <c r="E490" s="115">
        <v>0</v>
      </c>
      <c r="F490" s="226"/>
    </row>
    <row r="491" spans="1:6" s="37" customFormat="1" ht="18" customHeight="1" thickBot="1">
      <c r="A491" s="29"/>
      <c r="B491" s="30" t="s">
        <v>215</v>
      </c>
      <c r="C491" s="227">
        <f>C493+C495+C499+C497</f>
        <v>492.9</v>
      </c>
      <c r="D491" s="227">
        <f>D493+D495+D499+D497</f>
        <v>209.89999999999998</v>
      </c>
      <c r="E491" s="227">
        <f>E493+E495+E499+E497</f>
        <v>209.89999999999998</v>
      </c>
      <c r="F491" s="228">
        <f>E491/C491*100</f>
        <v>42.58470277946845</v>
      </c>
    </row>
    <row r="492" spans="1:6" s="37" customFormat="1" ht="16.5" customHeight="1">
      <c r="A492" s="33" t="s">
        <v>216</v>
      </c>
      <c r="B492" s="34" t="s">
        <v>27</v>
      </c>
      <c r="C492" s="117">
        <f>C493</f>
        <v>57.5</v>
      </c>
      <c r="D492" s="117">
        <f>D493</f>
        <v>0</v>
      </c>
      <c r="E492" s="117">
        <f>E493</f>
        <v>0</v>
      </c>
      <c r="F492" s="229">
        <f>E492/C492*100</f>
        <v>0</v>
      </c>
    </row>
    <row r="493" spans="1:6" s="37" customFormat="1" ht="38.25" customHeight="1">
      <c r="A493" s="47"/>
      <c r="B493" s="39" t="s">
        <v>104</v>
      </c>
      <c r="C493" s="118">
        <v>57.5</v>
      </c>
      <c r="D493" s="118">
        <v>0</v>
      </c>
      <c r="E493" s="118">
        <v>0</v>
      </c>
      <c r="F493" s="60"/>
    </row>
    <row r="494" spans="1:6" s="37" customFormat="1" ht="16.5" customHeight="1">
      <c r="A494" s="42" t="s">
        <v>217</v>
      </c>
      <c r="B494" s="43" t="s">
        <v>27</v>
      </c>
      <c r="C494" s="119">
        <f>C495</f>
        <v>248.7</v>
      </c>
      <c r="D494" s="119">
        <f>D495</f>
        <v>115.3</v>
      </c>
      <c r="E494" s="119">
        <f>E495</f>
        <v>115.3</v>
      </c>
      <c r="F494" s="230">
        <f>E494/C494*100</f>
        <v>46.361077603538405</v>
      </c>
    </row>
    <row r="495" spans="1:6" s="37" customFormat="1" ht="94.5" customHeight="1">
      <c r="A495" s="47"/>
      <c r="B495" s="39" t="s">
        <v>104</v>
      </c>
      <c r="C495" s="118">
        <v>248.7</v>
      </c>
      <c r="D495" s="118">
        <v>115.3</v>
      </c>
      <c r="E495" s="118">
        <v>115.3</v>
      </c>
      <c r="F495" s="231" t="s">
        <v>218</v>
      </c>
    </row>
    <row r="496" spans="1:6" s="37" customFormat="1" ht="16.5" customHeight="1">
      <c r="A496" s="42" t="s">
        <v>219</v>
      </c>
      <c r="B496" s="43" t="s">
        <v>27</v>
      </c>
      <c r="C496" s="119">
        <f>C497</f>
        <v>37</v>
      </c>
      <c r="D496" s="119">
        <f>D497</f>
        <v>34.7</v>
      </c>
      <c r="E496" s="119">
        <f>E497</f>
        <v>34.7</v>
      </c>
      <c r="F496" s="230">
        <f>E496/C496*100</f>
        <v>93.78378378378379</v>
      </c>
    </row>
    <row r="497" spans="1:6" s="37" customFormat="1" ht="53.25" customHeight="1">
      <c r="A497" s="47"/>
      <c r="B497" s="39" t="s">
        <v>104</v>
      </c>
      <c r="C497" s="232">
        <v>37</v>
      </c>
      <c r="D497" s="118">
        <v>34.7</v>
      </c>
      <c r="E497" s="118">
        <v>34.7</v>
      </c>
      <c r="F497" s="233" t="s">
        <v>220</v>
      </c>
    </row>
    <row r="498" spans="1:6" s="37" customFormat="1" ht="16.5" customHeight="1">
      <c r="A498" s="42" t="s">
        <v>221</v>
      </c>
      <c r="B498" s="43" t="s">
        <v>27</v>
      </c>
      <c r="C498" s="119">
        <f>C499</f>
        <v>149.7</v>
      </c>
      <c r="D498" s="119">
        <f>D499</f>
        <v>59.9</v>
      </c>
      <c r="E498" s="119">
        <f>E499</f>
        <v>59.9</v>
      </c>
      <c r="F498" s="230">
        <f>E498/C498*100</f>
        <v>40.013360053440216</v>
      </c>
    </row>
    <row r="499" spans="1:6" s="37" customFormat="1" ht="39" customHeight="1" thickBot="1">
      <c r="A499" s="47"/>
      <c r="B499" s="39" t="s">
        <v>222</v>
      </c>
      <c r="C499" s="232">
        <v>149.7</v>
      </c>
      <c r="D499" s="118">
        <v>59.9</v>
      </c>
      <c r="E499" s="118">
        <v>59.9</v>
      </c>
      <c r="F499" s="233" t="s">
        <v>223</v>
      </c>
    </row>
    <row r="500" spans="1:6" s="37" customFormat="1" ht="21" customHeight="1">
      <c r="A500" s="19" t="s">
        <v>224</v>
      </c>
      <c r="B500" s="20" t="s">
        <v>27</v>
      </c>
      <c r="C500" s="114">
        <f>SUM(C501:C504)</f>
        <v>676.6</v>
      </c>
      <c r="D500" s="114">
        <f>SUM(D501:D504)</f>
        <v>326.5</v>
      </c>
      <c r="E500" s="114">
        <f>SUM(E501:E504)</f>
        <v>326.5</v>
      </c>
      <c r="F500" s="22">
        <f>E500/C500*100</f>
        <v>48.25598581140999</v>
      </c>
    </row>
    <row r="501" spans="1:6" s="37" customFormat="1" ht="19.5" customHeight="1">
      <c r="A501" s="24"/>
      <c r="B501" s="25" t="s">
        <v>28</v>
      </c>
      <c r="C501" s="115">
        <v>0</v>
      </c>
      <c r="D501" s="115">
        <v>0</v>
      </c>
      <c r="E501" s="115">
        <v>0</v>
      </c>
      <c r="F501" s="226"/>
    </row>
    <row r="502" spans="1:6" s="37" customFormat="1" ht="19.5" customHeight="1">
      <c r="A502" s="24"/>
      <c r="B502" s="25" t="s">
        <v>29</v>
      </c>
      <c r="C502" s="234">
        <v>0</v>
      </c>
      <c r="D502" s="115">
        <v>0</v>
      </c>
      <c r="E502" s="115">
        <v>0</v>
      </c>
      <c r="F502" s="226"/>
    </row>
    <row r="503" spans="1:6" s="37" customFormat="1" ht="19.5" customHeight="1">
      <c r="A503" s="24"/>
      <c r="B503" s="25" t="s">
        <v>110</v>
      </c>
      <c r="C503" s="115">
        <v>0</v>
      </c>
      <c r="D503" s="115">
        <v>0</v>
      </c>
      <c r="E503" s="115">
        <v>0</v>
      </c>
      <c r="F503" s="226"/>
    </row>
    <row r="504" spans="1:6" s="37" customFormat="1" ht="18" customHeight="1" thickBot="1">
      <c r="A504" s="29"/>
      <c r="B504" s="30" t="s">
        <v>90</v>
      </c>
      <c r="C504" s="116">
        <f>C506+C508</f>
        <v>676.6</v>
      </c>
      <c r="D504" s="116">
        <f>D506+D508</f>
        <v>326.5</v>
      </c>
      <c r="E504" s="116">
        <f>E506+E508</f>
        <v>326.5</v>
      </c>
      <c r="F504" s="228">
        <f>E504/C504*100</f>
        <v>48.25598581140999</v>
      </c>
    </row>
    <row r="505" spans="1:6" s="37" customFormat="1" ht="16.5" customHeight="1">
      <c r="A505" s="33" t="s">
        <v>225</v>
      </c>
      <c r="B505" s="34" t="s">
        <v>27</v>
      </c>
      <c r="C505" s="119">
        <f>C506</f>
        <v>613.1</v>
      </c>
      <c r="D505" s="119">
        <f>D506</f>
        <v>314.6</v>
      </c>
      <c r="E505" s="119">
        <f>E506</f>
        <v>314.6</v>
      </c>
      <c r="F505" s="229">
        <f>E505/C505*100</f>
        <v>51.31299951068341</v>
      </c>
    </row>
    <row r="506" spans="1:6" s="37" customFormat="1" ht="35.25" customHeight="1">
      <c r="A506" s="47"/>
      <c r="B506" s="39" t="s">
        <v>48</v>
      </c>
      <c r="C506" s="118">
        <v>613.1</v>
      </c>
      <c r="D506" s="232">
        <v>314.6</v>
      </c>
      <c r="E506" s="232">
        <v>314.6</v>
      </c>
      <c r="F506" s="233" t="s">
        <v>226</v>
      </c>
    </row>
    <row r="507" spans="1:6" s="37" customFormat="1" ht="16.5" customHeight="1">
      <c r="A507" s="42" t="s">
        <v>227</v>
      </c>
      <c r="B507" s="43" t="s">
        <v>27</v>
      </c>
      <c r="C507" s="119">
        <f>C508</f>
        <v>63.5</v>
      </c>
      <c r="D507" s="119">
        <f>D508</f>
        <v>11.9</v>
      </c>
      <c r="E507" s="119">
        <f>E508</f>
        <v>11.9</v>
      </c>
      <c r="F507" s="235"/>
    </row>
    <row r="508" spans="1:6" s="37" customFormat="1" ht="27" customHeight="1" thickBot="1">
      <c r="A508" s="47"/>
      <c r="B508" s="39" t="s">
        <v>48</v>
      </c>
      <c r="C508" s="118">
        <v>63.5</v>
      </c>
      <c r="D508" s="118">
        <v>11.9</v>
      </c>
      <c r="E508" s="118">
        <v>11.9</v>
      </c>
      <c r="F508" s="236"/>
    </row>
    <row r="509" spans="1:6" s="37" customFormat="1" ht="21.75" customHeight="1">
      <c r="A509" s="19" t="s">
        <v>228</v>
      </c>
      <c r="B509" s="20" t="s">
        <v>27</v>
      </c>
      <c r="C509" s="21">
        <f>SUM(C510:C513)</f>
        <v>47235.2</v>
      </c>
      <c r="D509" s="21">
        <f>SUM(D510:D513)</f>
        <v>20870</v>
      </c>
      <c r="E509" s="21">
        <f>SUM(E510:E513)</f>
        <v>20870</v>
      </c>
      <c r="F509" s="22">
        <f>E509/C509*100</f>
        <v>44.18315154799811</v>
      </c>
    </row>
    <row r="510" spans="1:6" s="37" customFormat="1" ht="21.75" customHeight="1">
      <c r="A510" s="24"/>
      <c r="B510" s="25" t="s">
        <v>28</v>
      </c>
      <c r="C510" s="26">
        <f>C522</f>
        <v>16</v>
      </c>
      <c r="D510" s="26">
        <f>D522</f>
        <v>0</v>
      </c>
      <c r="E510" s="26">
        <f>E522</f>
        <v>0</v>
      </c>
      <c r="F510" s="226"/>
    </row>
    <row r="511" spans="1:6" s="37" customFormat="1" ht="18" customHeight="1">
      <c r="A511" s="24"/>
      <c r="B511" s="25" t="s">
        <v>29</v>
      </c>
      <c r="C511" s="26">
        <f>C515+C523+C528</f>
        <v>3832.6</v>
      </c>
      <c r="D511" s="26">
        <f>D515+D523+D528</f>
        <v>0</v>
      </c>
      <c r="E511" s="26">
        <f>E515+E523+E528</f>
        <v>0</v>
      </c>
      <c r="F511" s="226"/>
    </row>
    <row r="512" spans="1:6" s="37" customFormat="1" ht="21.75" customHeight="1">
      <c r="A512" s="24"/>
      <c r="B512" s="25" t="s">
        <v>110</v>
      </c>
      <c r="C512" s="26">
        <v>0</v>
      </c>
      <c r="D512" s="26">
        <v>0</v>
      </c>
      <c r="E512" s="26">
        <v>0</v>
      </c>
      <c r="F512" s="226"/>
    </row>
    <row r="513" spans="1:6" s="37" customFormat="1" ht="18" customHeight="1" thickBot="1">
      <c r="A513" s="29"/>
      <c r="B513" s="30" t="s">
        <v>215</v>
      </c>
      <c r="C513" s="31">
        <f>C516+C518+C520+C524+C526+C529+C531+C533</f>
        <v>43386.6</v>
      </c>
      <c r="D513" s="31">
        <f>D516+D518+D520+D524+D526+D529+D531+D533</f>
        <v>20870</v>
      </c>
      <c r="E513" s="31">
        <f>E516+E518+E520+E524+E526+E529+E531+E533</f>
        <v>20870</v>
      </c>
      <c r="F513" s="228">
        <f>E513/C513*100</f>
        <v>48.102409499707285</v>
      </c>
    </row>
    <row r="514" spans="1:6" s="37" customFormat="1" ht="16.5" customHeight="1">
      <c r="A514" s="33" t="s">
        <v>229</v>
      </c>
      <c r="B514" s="34" t="s">
        <v>27</v>
      </c>
      <c r="C514" s="117">
        <f>C516+C515</f>
        <v>460</v>
      </c>
      <c r="D514" s="117">
        <f>D516</f>
        <v>62.5</v>
      </c>
      <c r="E514" s="117">
        <f>E516</f>
        <v>62.5</v>
      </c>
      <c r="F514" s="229">
        <f>E514/C514*100</f>
        <v>13.586956521739129</v>
      </c>
    </row>
    <row r="515" spans="1:6" s="23" customFormat="1" ht="16.5" customHeight="1">
      <c r="A515" s="33"/>
      <c r="B515" s="237" t="s">
        <v>29</v>
      </c>
      <c r="C515" s="238">
        <v>200</v>
      </c>
      <c r="D515" s="238"/>
      <c r="E515" s="238"/>
      <c r="F515" s="55"/>
    </row>
    <row r="516" spans="1:6" s="37" customFormat="1" ht="40.5" customHeight="1">
      <c r="A516" s="47"/>
      <c r="B516" s="39" t="s">
        <v>230</v>
      </c>
      <c r="C516" s="118">
        <v>260</v>
      </c>
      <c r="D516" s="118">
        <v>62.5</v>
      </c>
      <c r="E516" s="118">
        <v>62.5</v>
      </c>
      <c r="F516" s="60"/>
    </row>
    <row r="517" spans="1:6" s="37" customFormat="1" ht="16.5" customHeight="1">
      <c r="A517" s="42" t="s">
        <v>231</v>
      </c>
      <c r="B517" s="43" t="s">
        <v>27</v>
      </c>
      <c r="C517" s="44">
        <f>C518</f>
        <v>20589.2</v>
      </c>
      <c r="D517" s="44">
        <f>D518</f>
        <v>10634.4</v>
      </c>
      <c r="E517" s="44">
        <f>E518</f>
        <v>10634.4</v>
      </c>
      <c r="F517" s="230">
        <f>E517/C517*100</f>
        <v>51.65037981077458</v>
      </c>
    </row>
    <row r="518" spans="1:6" s="37" customFormat="1" ht="39" customHeight="1">
      <c r="A518" s="47"/>
      <c r="B518" s="39" t="s">
        <v>230</v>
      </c>
      <c r="C518" s="40">
        <v>20589.2</v>
      </c>
      <c r="D518" s="40">
        <v>10634.4</v>
      </c>
      <c r="E518" s="40">
        <v>10634.4</v>
      </c>
      <c r="F518" s="60"/>
    </row>
    <row r="519" spans="1:6" s="37" customFormat="1" ht="16.5" customHeight="1">
      <c r="A519" s="42" t="s">
        <v>232</v>
      </c>
      <c r="B519" s="43" t="s">
        <v>27</v>
      </c>
      <c r="C519" s="44">
        <f>C520</f>
        <v>4853.7</v>
      </c>
      <c r="D519" s="44">
        <f>D520</f>
        <v>2461.5</v>
      </c>
      <c r="E519" s="44">
        <f>E520</f>
        <v>2461.5</v>
      </c>
      <c r="F519" s="230">
        <f>E519/C519*100</f>
        <v>50.713888373817916</v>
      </c>
    </row>
    <row r="520" spans="1:6" s="37" customFormat="1" ht="39.75" customHeight="1">
      <c r="A520" s="47"/>
      <c r="B520" s="39" t="s">
        <v>233</v>
      </c>
      <c r="C520" s="40">
        <v>4853.7</v>
      </c>
      <c r="D520" s="40">
        <v>2461.5</v>
      </c>
      <c r="E520" s="40">
        <v>2461.5</v>
      </c>
      <c r="F520" s="60"/>
    </row>
    <row r="521" spans="1:6" s="37" customFormat="1" ht="16.5" customHeight="1">
      <c r="A521" s="42" t="s">
        <v>234</v>
      </c>
      <c r="B521" s="43" t="s">
        <v>27</v>
      </c>
      <c r="C521" s="119">
        <f>C524+C522+C523</f>
        <v>194.4</v>
      </c>
      <c r="D521" s="119">
        <f>D524</f>
        <v>23</v>
      </c>
      <c r="E521" s="119">
        <f>E524</f>
        <v>23</v>
      </c>
      <c r="F521" s="230">
        <f>E521/C521*100</f>
        <v>11.831275720164609</v>
      </c>
    </row>
    <row r="522" spans="1:6" s="23" customFormat="1" ht="16.5" customHeight="1">
      <c r="A522" s="33"/>
      <c r="B522" s="39" t="s">
        <v>28</v>
      </c>
      <c r="C522" s="118">
        <v>16</v>
      </c>
      <c r="D522" s="118"/>
      <c r="E522" s="118"/>
      <c r="F522" s="52"/>
    </row>
    <row r="523" spans="1:6" s="23" customFormat="1" ht="16.5" customHeight="1">
      <c r="A523" s="33"/>
      <c r="B523" s="39" t="s">
        <v>29</v>
      </c>
      <c r="C523" s="118">
        <v>132.4</v>
      </c>
      <c r="D523" s="118"/>
      <c r="E523" s="118"/>
      <c r="F523" s="52"/>
    </row>
    <row r="524" spans="1:6" s="37" customFormat="1" ht="40.5" customHeight="1">
      <c r="A524" s="47"/>
      <c r="B524" s="39" t="s">
        <v>233</v>
      </c>
      <c r="C524" s="118">
        <v>46</v>
      </c>
      <c r="D524" s="118">
        <v>23</v>
      </c>
      <c r="E524" s="118">
        <v>23</v>
      </c>
      <c r="F524" s="60"/>
    </row>
    <row r="525" spans="1:6" s="37" customFormat="1" ht="16.5" customHeight="1">
      <c r="A525" s="42" t="s">
        <v>235</v>
      </c>
      <c r="B525" s="43" t="s">
        <v>27</v>
      </c>
      <c r="C525" s="44">
        <f>C526</f>
        <v>10063.1</v>
      </c>
      <c r="D525" s="44">
        <f>D526</f>
        <v>5001.3</v>
      </c>
      <c r="E525" s="44">
        <f>E526</f>
        <v>5001.3</v>
      </c>
      <c r="F525" s="235"/>
    </row>
    <row r="526" spans="1:6" s="37" customFormat="1" ht="36.75" customHeight="1">
      <c r="A526" s="47"/>
      <c r="B526" s="39" t="s">
        <v>48</v>
      </c>
      <c r="C526" s="40">
        <v>10063.1</v>
      </c>
      <c r="D526" s="40">
        <v>5001.3</v>
      </c>
      <c r="E526" s="40">
        <v>5001.3</v>
      </c>
      <c r="F526" s="236"/>
    </row>
    <row r="527" spans="1:6" s="37" customFormat="1" ht="21.75" customHeight="1">
      <c r="A527" s="42" t="s">
        <v>236</v>
      </c>
      <c r="B527" s="43" t="s">
        <v>27</v>
      </c>
      <c r="C527" s="44">
        <f>SUM(C528:C529)</f>
        <v>9069.8</v>
      </c>
      <c r="D527" s="44">
        <f>SUM(D528:D529)</f>
        <v>685</v>
      </c>
      <c r="E527" s="44">
        <f>SUM(E528:E529)</f>
        <v>685</v>
      </c>
      <c r="F527" s="230">
        <f>E527/C527*100</f>
        <v>7.552536990892854</v>
      </c>
    </row>
    <row r="528" spans="1:6" s="37" customFormat="1" ht="16.5" customHeight="1">
      <c r="A528" s="38"/>
      <c r="B528" s="39" t="s">
        <v>29</v>
      </c>
      <c r="C528" s="40">
        <v>3500.2</v>
      </c>
      <c r="D528" s="40">
        <v>0</v>
      </c>
      <c r="E528" s="40">
        <v>0</v>
      </c>
      <c r="F528" s="235"/>
    </row>
    <row r="529" spans="1:6" s="37" customFormat="1" ht="42.75" customHeight="1">
      <c r="A529" s="47"/>
      <c r="B529" s="39" t="s">
        <v>230</v>
      </c>
      <c r="C529" s="40">
        <v>5569.6</v>
      </c>
      <c r="D529" s="40">
        <v>685</v>
      </c>
      <c r="E529" s="40">
        <v>685</v>
      </c>
      <c r="F529" s="236"/>
    </row>
    <row r="530" spans="1:6" s="37" customFormat="1" ht="21.75" customHeight="1">
      <c r="A530" s="42" t="s">
        <v>237</v>
      </c>
      <c r="B530" s="43" t="s">
        <v>27</v>
      </c>
      <c r="C530" s="44">
        <f>C531</f>
        <v>1300</v>
      </c>
      <c r="D530" s="44">
        <f>D531</f>
        <v>1297.3</v>
      </c>
      <c r="E530" s="44">
        <f>E531</f>
        <v>1297.3</v>
      </c>
      <c r="F530" s="59"/>
    </row>
    <row r="531" spans="1:6" s="37" customFormat="1" ht="30" customHeight="1">
      <c r="A531" s="38"/>
      <c r="B531" s="50" t="s">
        <v>48</v>
      </c>
      <c r="C531" s="51">
        <v>1300</v>
      </c>
      <c r="D531" s="51">
        <v>1297.3</v>
      </c>
      <c r="E531" s="51">
        <v>1297.3</v>
      </c>
      <c r="F531" s="79"/>
    </row>
    <row r="532" spans="1:6" s="37" customFormat="1" ht="20.25" customHeight="1">
      <c r="A532" s="42" t="s">
        <v>238</v>
      </c>
      <c r="B532" s="43" t="s">
        <v>27</v>
      </c>
      <c r="C532" s="44">
        <f>C533</f>
        <v>705</v>
      </c>
      <c r="D532" s="44">
        <f>D533</f>
        <v>705</v>
      </c>
      <c r="E532" s="44">
        <f>E533</f>
        <v>705</v>
      </c>
      <c r="F532" s="59"/>
    </row>
    <row r="533" spans="1:6" s="37" customFormat="1" ht="60" customHeight="1" thickBot="1">
      <c r="A533" s="38"/>
      <c r="B533" s="50" t="s">
        <v>48</v>
      </c>
      <c r="C533" s="51">
        <v>705</v>
      </c>
      <c r="D533" s="51">
        <v>705</v>
      </c>
      <c r="E533" s="51">
        <v>705</v>
      </c>
      <c r="F533" s="79"/>
    </row>
    <row r="534" spans="1:6" s="37" customFormat="1" ht="21.75" customHeight="1">
      <c r="A534" s="239" t="s">
        <v>109</v>
      </c>
      <c r="B534" s="126" t="s">
        <v>27</v>
      </c>
      <c r="C534" s="240">
        <f>SUM(C535:C538)</f>
        <v>48404.7</v>
      </c>
      <c r="D534" s="240">
        <f>SUM(D535:D538)</f>
        <v>21406.4</v>
      </c>
      <c r="E534" s="240">
        <f>SUM(E535:E538)</f>
        <v>21406.4</v>
      </c>
      <c r="F534" s="128">
        <f>E534/C534*100</f>
        <v>44.22380471317868</v>
      </c>
    </row>
    <row r="535" spans="1:6" s="37" customFormat="1" ht="21.75" customHeight="1">
      <c r="A535" s="103"/>
      <c r="B535" s="104" t="s">
        <v>28</v>
      </c>
      <c r="C535" s="241">
        <f aca="true" t="shared" si="21" ref="C535:E538">C510+C501+C488</f>
        <v>16</v>
      </c>
      <c r="D535" s="241">
        <f t="shared" si="21"/>
        <v>0</v>
      </c>
      <c r="E535" s="241">
        <f t="shared" si="21"/>
        <v>0</v>
      </c>
      <c r="F535" s="180"/>
    </row>
    <row r="536" spans="1:6" s="37" customFormat="1" ht="27" customHeight="1">
      <c r="A536" s="103"/>
      <c r="B536" s="104" t="s">
        <v>29</v>
      </c>
      <c r="C536" s="241">
        <f t="shared" si="21"/>
        <v>3832.6</v>
      </c>
      <c r="D536" s="241">
        <f t="shared" si="21"/>
        <v>0</v>
      </c>
      <c r="E536" s="241">
        <f t="shared" si="21"/>
        <v>0</v>
      </c>
      <c r="F536" s="180"/>
    </row>
    <row r="537" spans="1:6" s="37" customFormat="1" ht="21.75" customHeight="1">
      <c r="A537" s="103"/>
      <c r="B537" s="104" t="s">
        <v>110</v>
      </c>
      <c r="C537" s="241">
        <f t="shared" si="21"/>
        <v>0</v>
      </c>
      <c r="D537" s="241">
        <f t="shared" si="21"/>
        <v>0</v>
      </c>
      <c r="E537" s="241">
        <f t="shared" si="21"/>
        <v>0</v>
      </c>
      <c r="F537" s="180"/>
    </row>
    <row r="538" spans="1:6" s="37" customFormat="1" ht="46.5" customHeight="1" thickBot="1">
      <c r="A538" s="110"/>
      <c r="B538" s="111" t="s">
        <v>230</v>
      </c>
      <c r="C538" s="242">
        <f t="shared" si="21"/>
        <v>44556.1</v>
      </c>
      <c r="D538" s="242">
        <f t="shared" si="21"/>
        <v>21406.4</v>
      </c>
      <c r="E538" s="242">
        <f t="shared" si="21"/>
        <v>21406.4</v>
      </c>
      <c r="F538" s="134">
        <f>E538/C538*100</f>
        <v>48.04370220912513</v>
      </c>
    </row>
    <row r="539" spans="1:6" s="37" customFormat="1" ht="19.5" thickTop="1">
      <c r="A539" s="243" t="s">
        <v>239</v>
      </c>
      <c r="B539" s="244"/>
      <c r="C539" s="244"/>
      <c r="D539" s="244"/>
      <c r="E539" s="244"/>
      <c r="F539" s="245"/>
    </row>
    <row r="540" spans="1:6" s="37" customFormat="1" ht="15" customHeight="1">
      <c r="A540" s="13" t="s">
        <v>22</v>
      </c>
      <c r="B540" s="14" t="s">
        <v>23</v>
      </c>
      <c r="C540" s="14"/>
      <c r="D540" s="14"/>
      <c r="E540" s="15"/>
      <c r="F540" s="16"/>
    </row>
    <row r="541" spans="1:6" s="37" customFormat="1" ht="16.5" customHeight="1" thickBot="1">
      <c r="A541" s="13" t="s">
        <v>24</v>
      </c>
      <c r="B541" s="14" t="s">
        <v>240</v>
      </c>
      <c r="C541" s="14"/>
      <c r="D541" s="14"/>
      <c r="E541" s="14"/>
      <c r="F541" s="135"/>
    </row>
    <row r="542" spans="1:6" s="185" customFormat="1" ht="21" customHeight="1">
      <c r="A542" s="19" t="s">
        <v>241</v>
      </c>
      <c r="B542" s="20" t="s">
        <v>27</v>
      </c>
      <c r="C542" s="21">
        <f>SUM(C543:C546)</f>
        <v>422</v>
      </c>
      <c r="D542" s="21">
        <f>SUM(D543:D546)</f>
        <v>115.51</v>
      </c>
      <c r="E542" s="21">
        <f>SUM(E543:E546)</f>
        <v>115.51</v>
      </c>
      <c r="F542" s="22">
        <f>E542/C542*100</f>
        <v>27.372037914691944</v>
      </c>
    </row>
    <row r="543" spans="1:6" s="185" customFormat="1" ht="19.5" customHeight="1">
      <c r="A543" s="24"/>
      <c r="B543" s="25" t="s">
        <v>28</v>
      </c>
      <c r="C543" s="170">
        <v>0</v>
      </c>
      <c r="D543" s="170">
        <v>0</v>
      </c>
      <c r="E543" s="170">
        <v>0</v>
      </c>
      <c r="F543" s="215"/>
    </row>
    <row r="544" spans="1:6" s="185" customFormat="1" ht="19.5" customHeight="1">
      <c r="A544" s="24"/>
      <c r="B544" s="25" t="s">
        <v>29</v>
      </c>
      <c r="C544" s="170">
        <v>0</v>
      </c>
      <c r="D544" s="170">
        <v>0</v>
      </c>
      <c r="E544" s="170">
        <v>0</v>
      </c>
      <c r="F544" s="215"/>
    </row>
    <row r="545" spans="1:6" s="185" customFormat="1" ht="19.5" customHeight="1">
      <c r="A545" s="24"/>
      <c r="B545" s="25" t="s">
        <v>110</v>
      </c>
      <c r="C545" s="170">
        <v>0</v>
      </c>
      <c r="D545" s="170">
        <v>0</v>
      </c>
      <c r="E545" s="170">
        <v>0</v>
      </c>
      <c r="F545" s="215"/>
    </row>
    <row r="546" spans="1:6" s="185" customFormat="1" ht="18.75" customHeight="1" thickBot="1">
      <c r="A546" s="29"/>
      <c r="B546" s="30" t="s">
        <v>30</v>
      </c>
      <c r="C546" s="116">
        <f>C548+C550</f>
        <v>422</v>
      </c>
      <c r="D546" s="116">
        <f>D548+D550</f>
        <v>115.51</v>
      </c>
      <c r="E546" s="116">
        <f>E548+E550</f>
        <v>115.51</v>
      </c>
      <c r="F546" s="32">
        <f>E546/C546*100</f>
        <v>27.372037914691944</v>
      </c>
    </row>
    <row r="547" spans="1:6" s="37" customFormat="1" ht="21.75" customHeight="1">
      <c r="A547" s="33" t="s">
        <v>242</v>
      </c>
      <c r="B547" s="246" t="s">
        <v>27</v>
      </c>
      <c r="C547" s="117">
        <f>C548</f>
        <v>201</v>
      </c>
      <c r="D547" s="117">
        <f>D548</f>
        <v>47.34</v>
      </c>
      <c r="E547" s="117">
        <f>E548</f>
        <v>47.34</v>
      </c>
      <c r="F547" s="247"/>
    </row>
    <row r="548" spans="1:6" s="37" customFormat="1" ht="42.75" customHeight="1">
      <c r="A548" s="47"/>
      <c r="B548" s="39" t="s">
        <v>104</v>
      </c>
      <c r="C548" s="118">
        <v>201</v>
      </c>
      <c r="D548" s="118">
        <v>47.34</v>
      </c>
      <c r="E548" s="118">
        <v>47.34</v>
      </c>
      <c r="F548" s="60"/>
    </row>
    <row r="549" spans="1:6" s="37" customFormat="1" ht="21.75" customHeight="1">
      <c r="A549" s="42" t="s">
        <v>243</v>
      </c>
      <c r="B549" s="248" t="s">
        <v>27</v>
      </c>
      <c r="C549" s="119">
        <f>C550</f>
        <v>221</v>
      </c>
      <c r="D549" s="119">
        <f>D550</f>
        <v>68.17</v>
      </c>
      <c r="E549" s="119">
        <f>E550</f>
        <v>68.17</v>
      </c>
      <c r="F549" s="45">
        <f>E549/C549*100</f>
        <v>30.846153846153847</v>
      </c>
    </row>
    <row r="550" spans="1:6" s="37" customFormat="1" ht="57" customHeight="1" thickBot="1">
      <c r="A550" s="38"/>
      <c r="B550" s="50" t="s">
        <v>104</v>
      </c>
      <c r="C550" s="121">
        <v>221</v>
      </c>
      <c r="D550" s="121">
        <v>68.17</v>
      </c>
      <c r="E550" s="121">
        <v>68.17</v>
      </c>
      <c r="F550" s="52">
        <f>E550/C550*100</f>
        <v>30.846153846153847</v>
      </c>
    </row>
    <row r="551" spans="1:6" s="37" customFormat="1" ht="21.75" customHeight="1">
      <c r="A551" s="19" t="s">
        <v>0</v>
      </c>
      <c r="B551" s="20" t="s">
        <v>27</v>
      </c>
      <c r="C551" s="21">
        <f>SUM(C552:C555)</f>
        <v>79</v>
      </c>
      <c r="D551" s="21">
        <f>SUM(D552:D555)</f>
        <v>34.5</v>
      </c>
      <c r="E551" s="21">
        <f>SUM(E552:E555)</f>
        <v>34.5</v>
      </c>
      <c r="F551" s="22">
        <f>E551/C551*100</f>
        <v>43.67088607594937</v>
      </c>
    </row>
    <row r="552" spans="1:6" s="37" customFormat="1" ht="21.75" customHeight="1">
      <c r="A552" s="24"/>
      <c r="B552" s="25" t="s">
        <v>28</v>
      </c>
      <c r="C552" s="170">
        <v>0</v>
      </c>
      <c r="D552" s="170">
        <v>0</v>
      </c>
      <c r="E552" s="170">
        <v>0</v>
      </c>
      <c r="F552" s="215"/>
    </row>
    <row r="553" spans="1:6" s="37" customFormat="1" ht="21.75" customHeight="1">
      <c r="A553" s="24"/>
      <c r="B553" s="25" t="s">
        <v>29</v>
      </c>
      <c r="C553" s="170">
        <f>C557</f>
        <v>69</v>
      </c>
      <c r="D553" s="170">
        <f>D557</f>
        <v>34.5</v>
      </c>
      <c r="E553" s="170">
        <f>E557</f>
        <v>34.5</v>
      </c>
      <c r="F553" s="27">
        <f>E553/C553*100</f>
        <v>50</v>
      </c>
    </row>
    <row r="554" spans="1:6" s="37" customFormat="1" ht="21.75" customHeight="1">
      <c r="A554" s="24"/>
      <c r="B554" s="25" t="s">
        <v>110</v>
      </c>
      <c r="C554" s="170">
        <v>0</v>
      </c>
      <c r="D554" s="170">
        <v>0</v>
      </c>
      <c r="E554" s="170">
        <v>0</v>
      </c>
      <c r="F554" s="215"/>
    </row>
    <row r="555" spans="1:6" s="37" customFormat="1" ht="20.25" customHeight="1" thickBot="1">
      <c r="A555" s="29"/>
      <c r="B555" s="30" t="s">
        <v>30</v>
      </c>
      <c r="C555" s="116">
        <f>C558</f>
        <v>10</v>
      </c>
      <c r="D555" s="116">
        <f>D558</f>
        <v>0</v>
      </c>
      <c r="E555" s="116">
        <f>E558</f>
        <v>0</v>
      </c>
      <c r="F555" s="32">
        <f>E555/C555*100</f>
        <v>0</v>
      </c>
    </row>
    <row r="556" spans="1:6" s="37" customFormat="1" ht="21.75" customHeight="1">
      <c r="A556" s="33" t="s">
        <v>1</v>
      </c>
      <c r="B556" s="246" t="s">
        <v>27</v>
      </c>
      <c r="C556" s="117">
        <f>C558+C557</f>
        <v>79</v>
      </c>
      <c r="D556" s="117">
        <f>D558+D557</f>
        <v>34.5</v>
      </c>
      <c r="E556" s="117">
        <f>E558+E557</f>
        <v>34.5</v>
      </c>
      <c r="F556" s="36">
        <f>E556/C556*100</f>
        <v>43.67088607594937</v>
      </c>
    </row>
    <row r="557" spans="1:6" s="37" customFormat="1" ht="15" customHeight="1">
      <c r="A557" s="38"/>
      <c r="B557" s="39" t="s">
        <v>29</v>
      </c>
      <c r="C557" s="249">
        <v>69</v>
      </c>
      <c r="D557" s="249">
        <v>34.5</v>
      </c>
      <c r="E557" s="249">
        <v>34.5</v>
      </c>
      <c r="F557" s="41">
        <f>E557/C557*100</f>
        <v>50</v>
      </c>
    </row>
    <row r="558" spans="1:6" s="37" customFormat="1" ht="39" customHeight="1" thickBot="1">
      <c r="A558" s="38"/>
      <c r="B558" s="50" t="s">
        <v>104</v>
      </c>
      <c r="C558" s="121">
        <v>10</v>
      </c>
      <c r="D558" s="121">
        <v>0</v>
      </c>
      <c r="E558" s="121">
        <v>0</v>
      </c>
      <c r="F558" s="52">
        <f>E558/C558*100</f>
        <v>0</v>
      </c>
    </row>
    <row r="559" spans="1:6" s="37" customFormat="1" ht="21.75" customHeight="1">
      <c r="A559" s="19" t="s">
        <v>2</v>
      </c>
      <c r="B559" s="20" t="s">
        <v>27</v>
      </c>
      <c r="C559" s="21">
        <f>SUM(C560:C563)</f>
        <v>715</v>
      </c>
      <c r="D559" s="21">
        <f>SUM(D560:D563)</f>
        <v>358</v>
      </c>
      <c r="E559" s="21">
        <f>SUM(E560:E563)</f>
        <v>358</v>
      </c>
      <c r="F559" s="22">
        <f>E559/C559*100</f>
        <v>50.06993006993007</v>
      </c>
    </row>
    <row r="560" spans="1:6" s="37" customFormat="1" ht="21.75" customHeight="1">
      <c r="A560" s="24"/>
      <c r="B560" s="25" t="s">
        <v>28</v>
      </c>
      <c r="C560" s="170">
        <v>0</v>
      </c>
      <c r="D560" s="170">
        <v>0</v>
      </c>
      <c r="E560" s="170">
        <v>0</v>
      </c>
      <c r="F560" s="215"/>
    </row>
    <row r="561" spans="1:6" s="37" customFormat="1" ht="18.75" customHeight="1">
      <c r="A561" s="24"/>
      <c r="B561" s="25" t="s">
        <v>29</v>
      </c>
      <c r="C561" s="170">
        <v>0</v>
      </c>
      <c r="D561" s="170">
        <v>0</v>
      </c>
      <c r="E561" s="170">
        <v>0</v>
      </c>
      <c r="F561" s="27"/>
    </row>
    <row r="562" spans="1:6" s="37" customFormat="1" ht="19.5" customHeight="1">
      <c r="A562" s="24"/>
      <c r="B562" s="25" t="s">
        <v>110</v>
      </c>
      <c r="C562" s="170">
        <v>0</v>
      </c>
      <c r="D562" s="170">
        <v>0</v>
      </c>
      <c r="E562" s="170">
        <v>0</v>
      </c>
      <c r="F562" s="215"/>
    </row>
    <row r="563" spans="1:6" s="37" customFormat="1" ht="19.5" customHeight="1" thickBot="1">
      <c r="A563" s="29"/>
      <c r="B563" s="30" t="s">
        <v>30</v>
      </c>
      <c r="C563" s="116">
        <f>C565</f>
        <v>715</v>
      </c>
      <c r="D563" s="116">
        <f>D565</f>
        <v>358</v>
      </c>
      <c r="E563" s="116">
        <f>E565</f>
        <v>358</v>
      </c>
      <c r="F563" s="32">
        <f>E563/C563*100</f>
        <v>50.06993006993007</v>
      </c>
    </row>
    <row r="564" spans="1:6" s="37" customFormat="1" ht="21.75" customHeight="1">
      <c r="A564" s="33" t="s">
        <v>3</v>
      </c>
      <c r="B564" s="246" t="s">
        <v>27</v>
      </c>
      <c r="C564" s="117">
        <f>C565</f>
        <v>715</v>
      </c>
      <c r="D564" s="117">
        <f>D565</f>
        <v>358</v>
      </c>
      <c r="E564" s="117">
        <f>E565</f>
        <v>358</v>
      </c>
      <c r="F564" s="36">
        <f>E564/C564*100</f>
        <v>50.06993006993007</v>
      </c>
    </row>
    <row r="565" spans="1:6" s="37" customFormat="1" ht="40.5" customHeight="1" thickBot="1">
      <c r="A565" s="38"/>
      <c r="B565" s="50" t="s">
        <v>104</v>
      </c>
      <c r="C565" s="121">
        <v>715</v>
      </c>
      <c r="D565" s="121">
        <v>358</v>
      </c>
      <c r="E565" s="121">
        <v>358</v>
      </c>
      <c r="F565" s="52">
        <f>E565/C565*100</f>
        <v>50.06993006993007</v>
      </c>
    </row>
    <row r="566" spans="1:6" s="37" customFormat="1" ht="21.75" customHeight="1">
      <c r="A566" s="19" t="s">
        <v>4</v>
      </c>
      <c r="B566" s="20" t="s">
        <v>27</v>
      </c>
      <c r="C566" s="21">
        <f>SUM(C567:C570)</f>
        <v>725.6</v>
      </c>
      <c r="D566" s="21">
        <f>SUM(D567:D570)</f>
        <v>379.1</v>
      </c>
      <c r="E566" s="21">
        <f>SUM(E567:E570)</f>
        <v>379.1</v>
      </c>
      <c r="F566" s="22">
        <f>E566/C566*100</f>
        <v>52.246416758544655</v>
      </c>
    </row>
    <row r="567" spans="1:6" s="37" customFormat="1" ht="21.75" customHeight="1">
      <c r="A567" s="24"/>
      <c r="B567" s="25" t="s">
        <v>28</v>
      </c>
      <c r="C567" s="170">
        <v>0</v>
      </c>
      <c r="D567" s="170">
        <v>0</v>
      </c>
      <c r="E567" s="170">
        <v>0</v>
      </c>
      <c r="F567" s="215"/>
    </row>
    <row r="568" spans="1:6" s="37" customFormat="1" ht="17.25" customHeight="1">
      <c r="A568" s="24"/>
      <c r="B568" s="25" t="s">
        <v>29</v>
      </c>
      <c r="C568" s="170">
        <f>C572</f>
        <v>601.6</v>
      </c>
      <c r="D568" s="170">
        <f>D572</f>
        <v>307.1</v>
      </c>
      <c r="E568" s="170">
        <f>E572</f>
        <v>307.1</v>
      </c>
      <c r="F568" s="27">
        <f>E568/C568*100</f>
        <v>51.04720744680852</v>
      </c>
    </row>
    <row r="569" spans="1:6" s="37" customFormat="1" ht="19.5" customHeight="1">
      <c r="A569" s="24"/>
      <c r="B569" s="25" t="s">
        <v>110</v>
      </c>
      <c r="C569" s="170">
        <v>0</v>
      </c>
      <c r="D569" s="170">
        <v>0</v>
      </c>
      <c r="E569" s="170">
        <v>0</v>
      </c>
      <c r="F569" s="215"/>
    </row>
    <row r="570" spans="1:6" s="37" customFormat="1" ht="18" customHeight="1" thickBot="1">
      <c r="A570" s="29"/>
      <c r="B570" s="30" t="s">
        <v>30</v>
      </c>
      <c r="C570" s="116">
        <f>C573</f>
        <v>124</v>
      </c>
      <c r="D570" s="116">
        <f>D573</f>
        <v>72</v>
      </c>
      <c r="E570" s="116">
        <f>E573</f>
        <v>72</v>
      </c>
      <c r="F570" s="32">
        <f>E570/C570*100</f>
        <v>58.06451612903226</v>
      </c>
    </row>
    <row r="571" spans="1:6" s="37" customFormat="1" ht="21.75" customHeight="1">
      <c r="A571" s="33" t="s">
        <v>5</v>
      </c>
      <c r="B571" s="246" t="s">
        <v>27</v>
      </c>
      <c r="C571" s="117">
        <f>C573+C572</f>
        <v>725.6</v>
      </c>
      <c r="D571" s="117">
        <f>D573+D572</f>
        <v>379.1</v>
      </c>
      <c r="E571" s="117">
        <f>E573+E572</f>
        <v>379.1</v>
      </c>
      <c r="F571" s="36">
        <f>E571/C571*100</f>
        <v>52.246416758544655</v>
      </c>
    </row>
    <row r="572" spans="1:6" s="37" customFormat="1" ht="15.75" customHeight="1">
      <c r="A572" s="38"/>
      <c r="B572" s="39" t="s">
        <v>29</v>
      </c>
      <c r="C572" s="249">
        <v>601.6</v>
      </c>
      <c r="D572" s="249">
        <v>307.1</v>
      </c>
      <c r="E572" s="249">
        <v>307.1</v>
      </c>
      <c r="F572" s="41">
        <f>E572/C572*100</f>
        <v>51.04720744680852</v>
      </c>
    </row>
    <row r="573" spans="1:6" s="37" customFormat="1" ht="39.75" customHeight="1" thickBot="1">
      <c r="A573" s="47"/>
      <c r="B573" s="39" t="s">
        <v>104</v>
      </c>
      <c r="C573" s="232">
        <v>124</v>
      </c>
      <c r="D573" s="232">
        <v>72</v>
      </c>
      <c r="E573" s="118">
        <v>72</v>
      </c>
      <c r="F573" s="41">
        <f>E573/C573*100</f>
        <v>58.06451612903226</v>
      </c>
    </row>
    <row r="574" spans="1:6" s="37" customFormat="1" ht="21" customHeight="1">
      <c r="A574" s="125" t="s">
        <v>109</v>
      </c>
      <c r="B574" s="126" t="s">
        <v>27</v>
      </c>
      <c r="C574" s="178">
        <f>C575+C576+C577+C578</f>
        <v>1941.6</v>
      </c>
      <c r="D574" s="178">
        <f>D575+D576+D577+D578</f>
        <v>887.11</v>
      </c>
      <c r="E574" s="178">
        <f>E575+E576+E577+E578</f>
        <v>887.11</v>
      </c>
      <c r="F574" s="128">
        <f>E574/C574*100</f>
        <v>45.68963741244335</v>
      </c>
    </row>
    <row r="575" spans="1:6" s="37" customFormat="1" ht="20.25" customHeight="1">
      <c r="A575" s="129"/>
      <c r="B575" s="104" t="s">
        <v>28</v>
      </c>
      <c r="C575" s="105">
        <f aca="true" t="shared" si="22" ref="C575:E578">C567+C560+C552+C543</f>
        <v>0</v>
      </c>
      <c r="D575" s="105">
        <f t="shared" si="22"/>
        <v>0</v>
      </c>
      <c r="E575" s="105">
        <f t="shared" si="22"/>
        <v>0</v>
      </c>
      <c r="F575" s="106"/>
    </row>
    <row r="576" spans="1:6" s="37" customFormat="1" ht="31.5" customHeight="1">
      <c r="A576" s="129"/>
      <c r="B576" s="104" t="s">
        <v>29</v>
      </c>
      <c r="C576" s="105">
        <f t="shared" si="22"/>
        <v>670.6</v>
      </c>
      <c r="D576" s="105">
        <f t="shared" si="22"/>
        <v>341.6</v>
      </c>
      <c r="E576" s="105">
        <f t="shared" si="22"/>
        <v>341.6</v>
      </c>
      <c r="F576" s="180">
        <f>E576/C576*100</f>
        <v>50.939457202505224</v>
      </c>
    </row>
    <row r="577" spans="1:6" s="37" customFormat="1" ht="20.25" customHeight="1">
      <c r="A577" s="129"/>
      <c r="B577" s="104" t="s">
        <v>110</v>
      </c>
      <c r="C577" s="105">
        <f t="shared" si="22"/>
        <v>0</v>
      </c>
      <c r="D577" s="105">
        <f t="shared" si="22"/>
        <v>0</v>
      </c>
      <c r="E577" s="105">
        <f t="shared" si="22"/>
        <v>0</v>
      </c>
      <c r="F577" s="106"/>
    </row>
    <row r="578" spans="1:6" s="37" customFormat="1" ht="21" customHeight="1" thickBot="1">
      <c r="A578" s="132"/>
      <c r="B578" s="111" t="s">
        <v>30</v>
      </c>
      <c r="C578" s="112">
        <f t="shared" si="22"/>
        <v>1271</v>
      </c>
      <c r="D578" s="112">
        <f t="shared" si="22"/>
        <v>545.51</v>
      </c>
      <c r="E578" s="112">
        <f t="shared" si="22"/>
        <v>545.51</v>
      </c>
      <c r="F578" s="134">
        <f>E578/C578*100</f>
        <v>42.919748229740364</v>
      </c>
    </row>
    <row r="579" spans="1:6" s="37" customFormat="1" ht="41.25" customHeight="1" thickTop="1">
      <c r="A579" s="10" t="s">
        <v>6</v>
      </c>
      <c r="B579" s="11"/>
      <c r="C579" s="11"/>
      <c r="D579" s="11"/>
      <c r="E579" s="11"/>
      <c r="F579" s="12"/>
    </row>
    <row r="580" spans="1:6" s="37" customFormat="1" ht="16.5" customHeight="1" thickBot="1">
      <c r="A580" s="184" t="s">
        <v>22</v>
      </c>
      <c r="B580" s="17" t="s">
        <v>23</v>
      </c>
      <c r="C580" s="17"/>
      <c r="D580" s="17"/>
      <c r="E580" s="250"/>
      <c r="F580" s="251"/>
    </row>
    <row r="581" spans="1:6" s="37" customFormat="1" ht="16.5" customHeight="1">
      <c r="A581" s="33" t="s">
        <v>7</v>
      </c>
      <c r="B581" s="34" t="s">
        <v>27</v>
      </c>
      <c r="C581" s="117">
        <f>C583+C582</f>
        <v>11974.7</v>
      </c>
      <c r="D581" s="117">
        <f>D583+D582</f>
        <v>0</v>
      </c>
      <c r="E581" s="117">
        <f>E583+E582</f>
        <v>0</v>
      </c>
      <c r="F581" s="229">
        <f>E581/C581*100</f>
        <v>0</v>
      </c>
    </row>
    <row r="582" spans="1:6" s="23" customFormat="1" ht="16.5" customHeight="1">
      <c r="A582" s="33"/>
      <c r="B582" s="237" t="s">
        <v>29</v>
      </c>
      <c r="C582" s="238">
        <v>8981</v>
      </c>
      <c r="D582" s="238"/>
      <c r="E582" s="238"/>
      <c r="F582" s="55"/>
    </row>
    <row r="583" spans="1:6" s="37" customFormat="1" ht="38.25" customHeight="1">
      <c r="A583" s="47"/>
      <c r="B583" s="39" t="s">
        <v>104</v>
      </c>
      <c r="C583" s="118">
        <v>2993.7</v>
      </c>
      <c r="D583" s="118">
        <v>0</v>
      </c>
      <c r="E583" s="118">
        <v>0</v>
      </c>
      <c r="F583" s="60"/>
    </row>
    <row r="584" spans="1:6" s="37" customFormat="1" ht="16.5" customHeight="1">
      <c r="A584" s="42" t="s">
        <v>8</v>
      </c>
      <c r="B584" s="43" t="s">
        <v>27</v>
      </c>
      <c r="C584" s="119">
        <f>C586+C585</f>
        <v>750</v>
      </c>
      <c r="D584" s="119">
        <f>D586+D585</f>
        <v>0</v>
      </c>
      <c r="E584" s="119">
        <f>E586+E585</f>
        <v>0</v>
      </c>
      <c r="F584" s="230">
        <f>E584/C584*100</f>
        <v>0</v>
      </c>
    </row>
    <row r="585" spans="1:6" s="37" customFormat="1" ht="16.5" customHeight="1">
      <c r="A585" s="33"/>
      <c r="B585" s="237" t="s">
        <v>29</v>
      </c>
      <c r="C585" s="238">
        <v>562.5</v>
      </c>
      <c r="D585" s="238"/>
      <c r="E585" s="238"/>
      <c r="F585" s="230"/>
    </row>
    <row r="586" spans="1:6" s="37" customFormat="1" ht="39" customHeight="1">
      <c r="A586" s="47"/>
      <c r="B586" s="39" t="s">
        <v>104</v>
      </c>
      <c r="C586" s="118">
        <v>187.5</v>
      </c>
      <c r="D586" s="118"/>
      <c r="E586" s="118"/>
      <c r="F586" s="60"/>
    </row>
    <row r="587" spans="1:6" s="37" customFormat="1" ht="16.5" customHeight="1">
      <c r="A587" s="42" t="s">
        <v>9</v>
      </c>
      <c r="B587" s="43" t="s">
        <v>27</v>
      </c>
      <c r="C587" s="252">
        <f>C589+C588</f>
        <v>4969.4</v>
      </c>
      <c r="D587" s="119">
        <f>D589</f>
        <v>0</v>
      </c>
      <c r="E587" s="119">
        <f>E589</f>
        <v>0</v>
      </c>
      <c r="F587" s="230">
        <f>E587/C587*100</f>
        <v>0</v>
      </c>
    </row>
    <row r="588" spans="1:6" s="37" customFormat="1" ht="16.5" customHeight="1">
      <c r="A588" s="33"/>
      <c r="B588" s="237" t="s">
        <v>29</v>
      </c>
      <c r="C588" s="238">
        <v>3727</v>
      </c>
      <c r="D588" s="238"/>
      <c r="E588" s="238"/>
      <c r="F588" s="230"/>
    </row>
    <row r="589" spans="1:6" s="37" customFormat="1" ht="39.75" customHeight="1">
      <c r="A589" s="47"/>
      <c r="B589" s="39" t="s">
        <v>104</v>
      </c>
      <c r="C589" s="232">
        <v>1242.4</v>
      </c>
      <c r="D589" s="118"/>
      <c r="E589" s="118"/>
      <c r="F589" s="253"/>
    </row>
    <row r="590" spans="1:6" s="37" customFormat="1" ht="16.5" customHeight="1">
      <c r="A590" s="42" t="s">
        <v>10</v>
      </c>
      <c r="B590" s="43" t="s">
        <v>27</v>
      </c>
      <c r="C590" s="252">
        <f>C591</f>
        <v>2211.6</v>
      </c>
      <c r="D590" s="252">
        <f>D591</f>
        <v>24</v>
      </c>
      <c r="E590" s="252">
        <f>E591</f>
        <v>24</v>
      </c>
      <c r="F590" s="230">
        <f>E590/C590*100</f>
        <v>1.0851871947911014</v>
      </c>
    </row>
    <row r="591" spans="1:6" s="37" customFormat="1" ht="40.5" customHeight="1">
      <c r="A591" s="47"/>
      <c r="B591" s="39" t="s">
        <v>104</v>
      </c>
      <c r="C591" s="232">
        <v>2211.6</v>
      </c>
      <c r="D591" s="232">
        <v>24</v>
      </c>
      <c r="E591" s="232">
        <v>24</v>
      </c>
      <c r="F591" s="253"/>
    </row>
    <row r="592" spans="1:6" s="37" customFormat="1" ht="20.25" customHeight="1">
      <c r="A592" s="42" t="s">
        <v>11</v>
      </c>
      <c r="B592" s="43" t="s">
        <v>27</v>
      </c>
      <c r="C592" s="252">
        <f>C593</f>
        <v>3765.4</v>
      </c>
      <c r="D592" s="119">
        <f>D593</f>
        <v>1846.9</v>
      </c>
      <c r="E592" s="119">
        <f>E593</f>
        <v>1846.9</v>
      </c>
      <c r="F592" s="230">
        <f>E592/C592*100</f>
        <v>49.04923779678122</v>
      </c>
    </row>
    <row r="593" spans="1:6" s="37" customFormat="1" ht="46.5" customHeight="1" thickBot="1">
      <c r="A593" s="47"/>
      <c r="B593" s="39" t="s">
        <v>104</v>
      </c>
      <c r="C593" s="232">
        <v>3765.4</v>
      </c>
      <c r="D593" s="118">
        <v>1846.9</v>
      </c>
      <c r="E593" s="118">
        <v>1846.9</v>
      </c>
      <c r="F593" s="253"/>
    </row>
    <row r="594" spans="1:6" s="37" customFormat="1" ht="21" customHeight="1">
      <c r="A594" s="125" t="s">
        <v>109</v>
      </c>
      <c r="B594" s="126" t="s">
        <v>27</v>
      </c>
      <c r="C594" s="178">
        <f>C595+C596+C597+C598</f>
        <v>23671.1</v>
      </c>
      <c r="D594" s="178">
        <f>D595+D596+D597+D598</f>
        <v>1870.9</v>
      </c>
      <c r="E594" s="178">
        <f>E595+E596+E597+E598</f>
        <v>1870.9</v>
      </c>
      <c r="F594" s="128">
        <f>E594/C594*100</f>
        <v>7.90373070959947</v>
      </c>
    </row>
    <row r="595" spans="1:6" s="37" customFormat="1" ht="20.25" customHeight="1">
      <c r="A595" s="129"/>
      <c r="B595" s="104" t="s">
        <v>28</v>
      </c>
      <c r="C595" s="105"/>
      <c r="D595" s="105"/>
      <c r="E595" s="105"/>
      <c r="F595" s="106"/>
    </row>
    <row r="596" spans="1:6" s="37" customFormat="1" ht="31.5" customHeight="1">
      <c r="A596" s="129"/>
      <c r="B596" s="104" t="s">
        <v>29</v>
      </c>
      <c r="C596" s="105">
        <f>C588+C585+C582</f>
        <v>13270.5</v>
      </c>
      <c r="D596" s="105">
        <f>D588+D585+D582</f>
        <v>0</v>
      </c>
      <c r="E596" s="105">
        <f>E588+E585+E582</f>
        <v>0</v>
      </c>
      <c r="F596" s="180">
        <f>E596/C596*100</f>
        <v>0</v>
      </c>
    </row>
    <row r="597" spans="1:6" s="37" customFormat="1" ht="20.25" customHeight="1">
      <c r="A597" s="129"/>
      <c r="B597" s="104" t="s">
        <v>110</v>
      </c>
      <c r="C597" s="105"/>
      <c r="D597" s="105"/>
      <c r="E597" s="105"/>
      <c r="F597" s="106"/>
    </row>
    <row r="598" spans="1:6" s="37" customFormat="1" ht="21" customHeight="1" thickBot="1">
      <c r="A598" s="132"/>
      <c r="B598" s="111" t="s">
        <v>30</v>
      </c>
      <c r="C598" s="112">
        <f>C583+C586+C589+C591+C593</f>
        <v>10400.6</v>
      </c>
      <c r="D598" s="112">
        <f>D583+D586+D589+D591+D593</f>
        <v>1870.9</v>
      </c>
      <c r="E598" s="112">
        <f>E583+E586+E589+E591+E593</f>
        <v>1870.9</v>
      </c>
      <c r="F598" s="134">
        <f aca="true" t="shared" si="23" ref="F598:F603">E598/C598*100</f>
        <v>17.9883852854643</v>
      </c>
    </row>
    <row r="599" spans="1:6" s="37" customFormat="1" ht="21" customHeight="1" thickTop="1">
      <c r="A599" s="254" t="s">
        <v>12</v>
      </c>
      <c r="B599" s="255" t="s">
        <v>27</v>
      </c>
      <c r="C599" s="256">
        <f>C600+C601+C602+C603</f>
        <v>1694654.65</v>
      </c>
      <c r="D599" s="256">
        <f>D600+D601+D602+D603</f>
        <v>675137.55</v>
      </c>
      <c r="E599" s="256">
        <f>E600+E601+E602+E603</f>
        <v>657070.3099999999</v>
      </c>
      <c r="F599" s="257">
        <f t="shared" si="23"/>
        <v>38.77310990767352</v>
      </c>
    </row>
    <row r="600" spans="1:6" s="37" customFormat="1" ht="20.25" customHeight="1">
      <c r="A600" s="258"/>
      <c r="B600" s="259" t="s">
        <v>28</v>
      </c>
      <c r="C600" s="260">
        <f aca="true" t="shared" si="24" ref="C600:E603">C575+C535+C480+C447+C403+C385+C349+C229+C177+C595</f>
        <v>173854.30000000002</v>
      </c>
      <c r="D600" s="260">
        <f t="shared" si="24"/>
        <v>56103.00000000001</v>
      </c>
      <c r="E600" s="260">
        <f t="shared" si="24"/>
        <v>55465.00000000001</v>
      </c>
      <c r="F600" s="261">
        <f t="shared" si="23"/>
        <v>31.903151086858365</v>
      </c>
    </row>
    <row r="601" spans="1:6" s="37" customFormat="1" ht="31.5" customHeight="1">
      <c r="A601" s="258"/>
      <c r="B601" s="259" t="s">
        <v>29</v>
      </c>
      <c r="C601" s="260">
        <f t="shared" si="24"/>
        <v>938381.55</v>
      </c>
      <c r="D601" s="260">
        <f t="shared" si="24"/>
        <v>415101.34</v>
      </c>
      <c r="E601" s="260">
        <f t="shared" si="24"/>
        <v>397672.1</v>
      </c>
      <c r="F601" s="261">
        <f t="shared" si="23"/>
        <v>42.378507974714545</v>
      </c>
    </row>
    <row r="602" spans="1:6" s="37" customFormat="1" ht="20.25" customHeight="1">
      <c r="A602" s="258"/>
      <c r="B602" s="259" t="s">
        <v>110</v>
      </c>
      <c r="C602" s="260">
        <f t="shared" si="24"/>
        <v>5200</v>
      </c>
      <c r="D602" s="260">
        <f t="shared" si="24"/>
        <v>30</v>
      </c>
      <c r="E602" s="260">
        <f t="shared" si="24"/>
        <v>30</v>
      </c>
      <c r="F602" s="261">
        <f t="shared" si="23"/>
        <v>0.576923076923077</v>
      </c>
    </row>
    <row r="603" spans="1:6" s="37" customFormat="1" ht="33" customHeight="1" thickBot="1">
      <c r="A603" s="262"/>
      <c r="B603" s="263" t="s">
        <v>215</v>
      </c>
      <c r="C603" s="264">
        <f t="shared" si="24"/>
        <v>577218.7999999998</v>
      </c>
      <c r="D603" s="264">
        <f t="shared" si="24"/>
        <v>203903.21</v>
      </c>
      <c r="E603" s="264">
        <f t="shared" si="24"/>
        <v>203903.21</v>
      </c>
      <c r="F603" s="265">
        <f t="shared" si="23"/>
        <v>35.32511588326646</v>
      </c>
    </row>
    <row r="604" ht="13.5" thickTop="1"/>
  </sheetData>
  <mergeCells count="238">
    <mergeCell ref="A599:A603"/>
    <mergeCell ref="A587:A589"/>
    <mergeCell ref="A590:A591"/>
    <mergeCell ref="A592:A593"/>
    <mergeCell ref="A594:A598"/>
    <mergeCell ref="A579:F579"/>
    <mergeCell ref="B580:D580"/>
    <mergeCell ref="A581:A583"/>
    <mergeCell ref="A584:A586"/>
    <mergeCell ref="A564:A565"/>
    <mergeCell ref="A566:A570"/>
    <mergeCell ref="A571:A573"/>
    <mergeCell ref="A574:A578"/>
    <mergeCell ref="A549:A550"/>
    <mergeCell ref="A551:A555"/>
    <mergeCell ref="A556:A558"/>
    <mergeCell ref="A559:A563"/>
    <mergeCell ref="B540:D540"/>
    <mergeCell ref="B541:F541"/>
    <mergeCell ref="A542:A546"/>
    <mergeCell ref="A547:A548"/>
    <mergeCell ref="A530:A531"/>
    <mergeCell ref="A532:A533"/>
    <mergeCell ref="A534:A538"/>
    <mergeCell ref="A539:F539"/>
    <mergeCell ref="A525:A526"/>
    <mergeCell ref="F525:F526"/>
    <mergeCell ref="A527:A529"/>
    <mergeCell ref="F528:F529"/>
    <mergeCell ref="A514:A516"/>
    <mergeCell ref="A517:A518"/>
    <mergeCell ref="A519:A520"/>
    <mergeCell ref="A521:A524"/>
    <mergeCell ref="A505:A506"/>
    <mergeCell ref="A507:A508"/>
    <mergeCell ref="F507:F508"/>
    <mergeCell ref="A509:A513"/>
    <mergeCell ref="A494:A495"/>
    <mergeCell ref="A496:A497"/>
    <mergeCell ref="A498:A499"/>
    <mergeCell ref="A500:A504"/>
    <mergeCell ref="B485:D485"/>
    <mergeCell ref="B486:F486"/>
    <mergeCell ref="A487:A491"/>
    <mergeCell ref="A492:A493"/>
    <mergeCell ref="A471:A475"/>
    <mergeCell ref="A476:A478"/>
    <mergeCell ref="A479:A483"/>
    <mergeCell ref="A484:F484"/>
    <mergeCell ref="A459:A461"/>
    <mergeCell ref="A462:A463"/>
    <mergeCell ref="A464:A468"/>
    <mergeCell ref="A469:A470"/>
    <mergeCell ref="A451:F451"/>
    <mergeCell ref="B452:D452"/>
    <mergeCell ref="B453:F453"/>
    <mergeCell ref="A454:A458"/>
    <mergeCell ref="F454:F458"/>
    <mergeCell ref="A435:A439"/>
    <mergeCell ref="A440:A442"/>
    <mergeCell ref="A443:A445"/>
    <mergeCell ref="A446:A450"/>
    <mergeCell ref="A415:A419"/>
    <mergeCell ref="A420:A424"/>
    <mergeCell ref="A425:A429"/>
    <mergeCell ref="A430:A434"/>
    <mergeCell ref="A407:F407"/>
    <mergeCell ref="B408:D408"/>
    <mergeCell ref="B409:F409"/>
    <mergeCell ref="A410:A414"/>
    <mergeCell ref="B391:F391"/>
    <mergeCell ref="A392:A396"/>
    <mergeCell ref="A397:A401"/>
    <mergeCell ref="A402:A406"/>
    <mergeCell ref="A382:A383"/>
    <mergeCell ref="A384:A388"/>
    <mergeCell ref="A389:F389"/>
    <mergeCell ref="B390:F390"/>
    <mergeCell ref="A371:A372"/>
    <mergeCell ref="A373:A377"/>
    <mergeCell ref="A378:A379"/>
    <mergeCell ref="A380:A381"/>
    <mergeCell ref="A363:A365"/>
    <mergeCell ref="F363:F365"/>
    <mergeCell ref="A366:A367"/>
    <mergeCell ref="A368:A370"/>
    <mergeCell ref="B354:F354"/>
    <mergeCell ref="B355:F355"/>
    <mergeCell ref="A356:A360"/>
    <mergeCell ref="A361:A362"/>
    <mergeCell ref="A341:A345"/>
    <mergeCell ref="A346:A347"/>
    <mergeCell ref="A348:A352"/>
    <mergeCell ref="A353:F353"/>
    <mergeCell ref="A333:A334"/>
    <mergeCell ref="A335:A336"/>
    <mergeCell ref="A337:A338"/>
    <mergeCell ref="A339:A340"/>
    <mergeCell ref="A319:A323"/>
    <mergeCell ref="A324:A325"/>
    <mergeCell ref="A326:A330"/>
    <mergeCell ref="A331:A332"/>
    <mergeCell ref="A306:A308"/>
    <mergeCell ref="A309:A313"/>
    <mergeCell ref="A314:A315"/>
    <mergeCell ref="A316:A318"/>
    <mergeCell ref="A294:A295"/>
    <mergeCell ref="A296:A297"/>
    <mergeCell ref="A298:A300"/>
    <mergeCell ref="A301:A305"/>
    <mergeCell ref="A281:A283"/>
    <mergeCell ref="A284:A286"/>
    <mergeCell ref="A287:A288"/>
    <mergeCell ref="A289:A293"/>
    <mergeCell ref="A271:A272"/>
    <mergeCell ref="A273:A274"/>
    <mergeCell ref="A275:A277"/>
    <mergeCell ref="A278:A280"/>
    <mergeCell ref="A260:A264"/>
    <mergeCell ref="A265:A266"/>
    <mergeCell ref="A267:A268"/>
    <mergeCell ref="A269:A270"/>
    <mergeCell ref="A251:A253"/>
    <mergeCell ref="A254:A255"/>
    <mergeCell ref="A256:A257"/>
    <mergeCell ref="A258:A259"/>
    <mergeCell ref="A243:A244"/>
    <mergeCell ref="A245:A246"/>
    <mergeCell ref="A247:A248"/>
    <mergeCell ref="A249:A250"/>
    <mergeCell ref="B234:F234"/>
    <mergeCell ref="B235:F235"/>
    <mergeCell ref="A236:A240"/>
    <mergeCell ref="A241:A242"/>
    <mergeCell ref="A221:A225"/>
    <mergeCell ref="A226:A227"/>
    <mergeCell ref="A228:A232"/>
    <mergeCell ref="A233:F233"/>
    <mergeCell ref="A213:A214"/>
    <mergeCell ref="A215:A216"/>
    <mergeCell ref="A217:A218"/>
    <mergeCell ref="A219:A220"/>
    <mergeCell ref="A202:A203"/>
    <mergeCell ref="A204:A208"/>
    <mergeCell ref="A209:A210"/>
    <mergeCell ref="A211:A212"/>
    <mergeCell ref="A194:A195"/>
    <mergeCell ref="A196:A197"/>
    <mergeCell ref="A198:A199"/>
    <mergeCell ref="A200:A201"/>
    <mergeCell ref="B183:F183"/>
    <mergeCell ref="A184:A188"/>
    <mergeCell ref="A189:A191"/>
    <mergeCell ref="A192:A193"/>
    <mergeCell ref="A173:A175"/>
    <mergeCell ref="A176:A180"/>
    <mergeCell ref="A181:F181"/>
    <mergeCell ref="B182:D182"/>
    <mergeCell ref="A160:A162"/>
    <mergeCell ref="A163:A164"/>
    <mergeCell ref="A165:A168"/>
    <mergeCell ref="A169:A172"/>
    <mergeCell ref="A148:A150"/>
    <mergeCell ref="A151:A153"/>
    <mergeCell ref="A154:A156"/>
    <mergeCell ref="A157:A159"/>
    <mergeCell ref="A139:A141"/>
    <mergeCell ref="A142:A143"/>
    <mergeCell ref="A144:A145"/>
    <mergeCell ref="A146:A147"/>
    <mergeCell ref="A129:A131"/>
    <mergeCell ref="A132:A134"/>
    <mergeCell ref="A135:A136"/>
    <mergeCell ref="A137:A138"/>
    <mergeCell ref="A120:A121"/>
    <mergeCell ref="A122:A123"/>
    <mergeCell ref="A124:A125"/>
    <mergeCell ref="A126:A128"/>
    <mergeCell ref="A111:A112"/>
    <mergeCell ref="A113:A114"/>
    <mergeCell ref="A115:A116"/>
    <mergeCell ref="A117:A119"/>
    <mergeCell ref="A103:A104"/>
    <mergeCell ref="A105:A106"/>
    <mergeCell ref="A107:A108"/>
    <mergeCell ref="A109:A110"/>
    <mergeCell ref="A94:A95"/>
    <mergeCell ref="A96:A98"/>
    <mergeCell ref="A99:A100"/>
    <mergeCell ref="A101:A102"/>
    <mergeCell ref="A86:A87"/>
    <mergeCell ref="A88:A89"/>
    <mergeCell ref="A90:A91"/>
    <mergeCell ref="A92:A93"/>
    <mergeCell ref="A78:A79"/>
    <mergeCell ref="A80:A81"/>
    <mergeCell ref="A82:A83"/>
    <mergeCell ref="A84:A85"/>
    <mergeCell ref="A69:A70"/>
    <mergeCell ref="A71:A72"/>
    <mergeCell ref="A73:A74"/>
    <mergeCell ref="A75:A77"/>
    <mergeCell ref="A61:A62"/>
    <mergeCell ref="A63:A64"/>
    <mergeCell ref="A65:A66"/>
    <mergeCell ref="A67:A68"/>
    <mergeCell ref="A53:A54"/>
    <mergeCell ref="A55:A56"/>
    <mergeCell ref="A57:A58"/>
    <mergeCell ref="A59:A60"/>
    <mergeCell ref="A45:A46"/>
    <mergeCell ref="A47:A48"/>
    <mergeCell ref="A49:A50"/>
    <mergeCell ref="A51:A52"/>
    <mergeCell ref="A37:A38"/>
    <mergeCell ref="A39:A40"/>
    <mergeCell ref="A41:A42"/>
    <mergeCell ref="A43:A44"/>
    <mergeCell ref="A29:A30"/>
    <mergeCell ref="A31:A32"/>
    <mergeCell ref="A33:A34"/>
    <mergeCell ref="A35:A36"/>
    <mergeCell ref="A21:A22"/>
    <mergeCell ref="A23:A24"/>
    <mergeCell ref="A25:A26"/>
    <mergeCell ref="A27:A28"/>
    <mergeCell ref="A13:A14"/>
    <mergeCell ref="A15:A16"/>
    <mergeCell ref="A17:A18"/>
    <mergeCell ref="A19:A20"/>
    <mergeCell ref="A6:F6"/>
    <mergeCell ref="B7:D7"/>
    <mergeCell ref="B8:F8"/>
    <mergeCell ref="A9:A12"/>
    <mergeCell ref="A1:F1"/>
    <mergeCell ref="A3:A4"/>
    <mergeCell ref="B3:B4"/>
    <mergeCell ref="C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Белецкая</cp:lastModifiedBy>
  <dcterms:created xsi:type="dcterms:W3CDTF">2015-07-29T04:56:43Z</dcterms:created>
  <dcterms:modified xsi:type="dcterms:W3CDTF">2015-07-29T04:57:33Z</dcterms:modified>
  <cp:category/>
  <cp:version/>
  <cp:contentType/>
  <cp:contentStatus/>
</cp:coreProperties>
</file>